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has\AppData\Local\Packages\5319275A.WhatsAppDesktop_cv1g1gvanyjgm\LocalState\sessions\5957BC90420651F56916F9F91B4B48B3947D925E\transfers\2025-53\Excel 19- NP Module 4 to 6\Module 4\"/>
    </mc:Choice>
  </mc:AlternateContent>
  <xr:revisionPtr revIDLastSave="0" documentId="13_ncr:1_{23EC6452-E8D7-4D23-8DD6-BB03AF3BEEE0}" xr6:coauthVersionLast="47" xr6:coauthVersionMax="47" xr10:uidLastSave="{00000000-0000-0000-0000-000000000000}"/>
  <bookViews>
    <workbookView xWindow="-96" yWindow="0" windowWidth="15540" windowHeight="12336" activeTab="3" xr2:uid="{00000000-000D-0000-FFFF-FFFF00000000}"/>
  </bookViews>
  <sheets>
    <sheet name="Documentation" sheetId="18" r:id="rId1"/>
    <sheet name="Spending" sheetId="16" r:id="rId2"/>
    <sheet name="Projection" sheetId="17" r:id="rId3"/>
    <sheet name="Bond Offering" sheetId="1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" i="13" l="1"/>
  <c r="C9" i="13" s="1"/>
  <c r="C10" i="13" s="1"/>
  <c r="D7" i="13"/>
  <c r="D9" i="13" s="1"/>
  <c r="D10" i="13"/>
  <c r="B7" i="13"/>
  <c r="B9" i="13" s="1"/>
  <c r="B10" i="13" s="1"/>
  <c r="B10" i="16"/>
  <c r="E10" i="16"/>
  <c r="D10" i="16"/>
  <c r="C10" i="16"/>
</calcChain>
</file>

<file path=xl/sharedStrings.xml><?xml version="1.0" encoding="utf-8"?>
<sst xmlns="http://schemas.openxmlformats.org/spreadsheetml/2006/main" count="32" uniqueCount="29">
  <si>
    <t>Author:</t>
  </si>
  <si>
    <t>Bigyan Khanal</t>
  </si>
  <si>
    <t>Note: Do not edit this sheet. If your name does not appear in cell B6, please download a new copy of the file from the SAM website.</t>
  </si>
  <si>
    <t>Alanis Parks Department</t>
  </si>
  <si>
    <t>Park</t>
  </si>
  <si>
    <t>Spending on Parks, 2018-2021</t>
  </si>
  <si>
    <t>Fern-Foley</t>
  </si>
  <si>
    <t>Pleistocene</t>
  </si>
  <si>
    <t>Sartoris</t>
  </si>
  <si>
    <t>Carver</t>
  </si>
  <si>
    <t>Oleander</t>
  </si>
  <si>
    <t>Total</t>
  </si>
  <si>
    <t>Option A</t>
  </si>
  <si>
    <t>Option B</t>
  </si>
  <si>
    <t>Option C</t>
  </si>
  <si>
    <t># of payments</t>
  </si>
  <si>
    <t>Annual Payments</t>
  </si>
  <si>
    <t>Bond Offering Projection</t>
  </si>
  <si>
    <t>Total Bond Revenue</t>
  </si>
  <si>
    <t>Quarterly Interest Rate</t>
  </si>
  <si>
    <t>2018</t>
  </si>
  <si>
    <t>2019</t>
  </si>
  <si>
    <t>2020</t>
  </si>
  <si>
    <t>2021</t>
  </si>
  <si>
    <t>Trend</t>
  </si>
  <si>
    <t>Park Spending Projection</t>
  </si>
  <si>
    <t>Quarterly Payments</t>
  </si>
  <si>
    <t>ANALYZE AND CHART FINANCIAL DATA</t>
  </si>
  <si>
    <r>
      <t xml:space="preserve">New Perspectives Excel 2019 </t>
    </r>
    <r>
      <rPr>
        <sz val="10"/>
        <color theme="0"/>
        <rFont val="Century Gothic"/>
        <family val="2"/>
      </rPr>
      <t>| Module 4: SAM Project 1a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</si>
</sst>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$&quot;#,##0.00_);[Red]\(&quot;$&quot;#,##0.00\)"/>
    <numFmt numFmtId="165" formatCode="&quot;$&quot;#,##0"/>
    <numFmt numFmtId="166" formatCode="_-&quot;$&quot;* #,##0_-;\-&quot;$&quot;* #,##0_-;_-&quot;$&quot;* &quot;-&quot;??_-;_-@_-"/>
    <numFmt numFmtId="167" formatCode="0.0000"/>
  </numFmts>
  <fonts count="2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0"/>
      <name val="Century Gothic"/>
      <family val="2"/>
    </font>
    <font>
      <b/>
      <sz val="10"/>
      <color theme="0"/>
      <name val="Century Gothic"/>
      <family val="2"/>
    </font>
    <font>
      <sz val="10"/>
      <name val="Century Gothic"/>
      <family val="2"/>
    </font>
    <font>
      <sz val="28"/>
      <color rgb="FF0070C0"/>
      <name val="Century Gothic"/>
      <family val="2"/>
    </font>
    <font>
      <sz val="10"/>
      <color rgb="FF0070C0"/>
      <name val="Century Gothic"/>
      <family val="2"/>
    </font>
    <font>
      <sz val="11"/>
      <color rgb="FF000000"/>
      <name val="Century Gothic"/>
      <family val="2"/>
    </font>
    <font>
      <sz val="11"/>
      <color rgb="FF4B4C4C"/>
      <name val="Century Gothic"/>
      <family val="2"/>
    </font>
    <font>
      <i/>
      <sz val="10"/>
      <color rgb="FFCC6600"/>
      <name val="Century Gothic"/>
      <family val="2"/>
    </font>
    <font>
      <i/>
      <sz val="10"/>
      <name val="Century Gothic"/>
      <family val="2"/>
    </font>
    <font>
      <sz val="10"/>
      <color theme="1"/>
      <name val="Arial"/>
      <family val="2"/>
    </font>
    <font>
      <sz val="12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2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E346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7"/>
        <bgColor theme="7"/>
      </patternFill>
    </fill>
  </fills>
  <borders count="9">
    <border>
      <left/>
      <right/>
      <top/>
      <bottom/>
      <diagonal/>
    </border>
    <border>
      <left/>
      <right/>
      <top/>
      <bottom style="thin">
        <color rgb="FFE34601"/>
      </bottom>
      <diagonal/>
    </border>
    <border>
      <left/>
      <right style="thick">
        <color rgb="FF93A5B2"/>
      </right>
      <top/>
      <bottom style="thin">
        <color rgb="FFE34601"/>
      </bottom>
      <diagonal/>
    </border>
    <border>
      <left/>
      <right style="thick">
        <color rgb="FF93A5B2"/>
      </right>
      <top/>
      <bottom/>
      <diagonal/>
    </border>
    <border>
      <left/>
      <right/>
      <top/>
      <bottom style="thin">
        <color rgb="FF93A5B2"/>
      </bottom>
      <diagonal/>
    </border>
    <border>
      <left/>
      <right/>
      <top/>
      <bottom style="thick">
        <color rgb="FF93A5B2"/>
      </bottom>
      <diagonal/>
    </border>
    <border>
      <left/>
      <right style="thick">
        <color rgb="FF93A5B2"/>
      </right>
      <top/>
      <bottom style="thick">
        <color rgb="FF93A5B2"/>
      </bottom>
      <diagonal/>
    </border>
    <border>
      <left/>
      <right/>
      <top style="medium">
        <color theme="1"/>
      </top>
      <bottom/>
      <diagonal/>
    </border>
    <border>
      <left/>
      <right/>
      <top/>
      <bottom style="medium">
        <color theme="1"/>
      </bottom>
      <diagonal/>
    </border>
  </borders>
  <cellStyleXfs count="8">
    <xf numFmtId="0" fontId="0" fillId="0" borderId="0"/>
    <xf numFmtId="0" fontId="4" fillId="0" borderId="0"/>
    <xf numFmtId="0" fontId="3" fillId="0" borderId="0"/>
    <xf numFmtId="0" fontId="8" fillId="3" borderId="0">
      <alignment vertical="top" wrapText="1"/>
    </xf>
    <xf numFmtId="0" fontId="10" fillId="3" borderId="0">
      <alignment vertical="top" wrapText="1"/>
    </xf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1" fillId="0" borderId="0"/>
  </cellStyleXfs>
  <cellXfs count="42">
    <xf numFmtId="0" fontId="0" fillId="0" borderId="0" xfId="0"/>
    <xf numFmtId="0" fontId="5" fillId="2" borderId="1" xfId="1" applyFont="1" applyFill="1" applyBorder="1" applyAlignment="1">
      <alignment vertical="center"/>
    </xf>
    <xf numFmtId="0" fontId="7" fillId="2" borderId="2" xfId="1" applyFont="1" applyFill="1" applyBorder="1" applyAlignment="1">
      <alignment horizontal="left"/>
    </xf>
    <xf numFmtId="0" fontId="4" fillId="0" borderId="0" xfId="1"/>
    <xf numFmtId="0" fontId="7" fillId="0" borderId="0" xfId="1" applyFont="1" applyAlignment="1">
      <alignment vertical="center"/>
    </xf>
    <xf numFmtId="0" fontId="7" fillId="3" borderId="3" xfId="1" applyFont="1" applyFill="1" applyBorder="1" applyAlignment="1">
      <alignment horizontal="left"/>
    </xf>
    <xf numFmtId="0" fontId="7" fillId="3" borderId="0" xfId="1" applyFont="1" applyFill="1" applyAlignment="1">
      <alignment horizontal="left"/>
    </xf>
    <xf numFmtId="0" fontId="8" fillId="3" borderId="0" xfId="3" applyAlignment="1">
      <alignment horizontal="left" vertical="top" wrapText="1"/>
    </xf>
    <xf numFmtId="0" fontId="9" fillId="3" borderId="3" xfId="1" applyFont="1" applyFill="1" applyBorder="1" applyAlignment="1">
      <alignment horizontal="left" wrapText="1"/>
    </xf>
    <xf numFmtId="0" fontId="4" fillId="0" borderId="0" xfId="1" applyAlignment="1">
      <alignment wrapText="1"/>
    </xf>
    <xf numFmtId="0" fontId="11" fillId="3" borderId="0" xfId="4" applyFont="1" applyAlignment="1">
      <alignment horizontal="left" vertical="top" wrapText="1"/>
    </xf>
    <xf numFmtId="0" fontId="7" fillId="3" borderId="0" xfId="1" applyFont="1" applyFill="1" applyAlignment="1">
      <alignment horizontal="right"/>
    </xf>
    <xf numFmtId="0" fontId="12" fillId="4" borderId="4" xfId="1" applyFont="1" applyFill="1" applyBorder="1" applyAlignment="1">
      <alignment horizontal="left"/>
    </xf>
    <xf numFmtId="0" fontId="17" fillId="7" borderId="7" xfId="0" applyFont="1" applyFill="1" applyBorder="1"/>
    <xf numFmtId="165" fontId="18" fillId="7" borderId="7" xfId="0" applyNumberFormat="1" applyFont="1" applyFill="1" applyBorder="1"/>
    <xf numFmtId="0" fontId="17" fillId="0" borderId="0" xfId="0" applyFont="1"/>
    <xf numFmtId="0" fontId="17" fillId="7" borderId="0" xfId="0" applyFont="1" applyFill="1"/>
    <xf numFmtId="0" fontId="17" fillId="7" borderId="8" xfId="0" applyFont="1" applyFill="1" applyBorder="1"/>
    <xf numFmtId="0" fontId="16" fillId="8" borderId="7" xfId="0" applyFont="1" applyFill="1" applyBorder="1" applyAlignment="1">
      <alignment horizontal="center"/>
    </xf>
    <xf numFmtId="0" fontId="20" fillId="7" borderId="7" xfId="0" applyFont="1" applyFill="1" applyBorder="1"/>
    <xf numFmtId="0" fontId="20" fillId="0" borderId="0" xfId="0" applyFont="1"/>
    <xf numFmtId="0" fontId="20" fillId="7" borderId="0" xfId="0" applyFont="1" applyFill="1"/>
    <xf numFmtId="0" fontId="20" fillId="0" borderId="8" xfId="0" applyFont="1" applyBorder="1"/>
    <xf numFmtId="166" fontId="14" fillId="7" borderId="7" xfId="0" applyNumberFormat="1" applyFont="1" applyFill="1" applyBorder="1"/>
    <xf numFmtId="166" fontId="14" fillId="0" borderId="0" xfId="0" applyNumberFormat="1" applyFont="1"/>
    <xf numFmtId="166" fontId="14" fillId="7" borderId="0" xfId="0" applyNumberFormat="1" applyFont="1" applyFill="1"/>
    <xf numFmtId="166" fontId="20" fillId="0" borderId="8" xfId="0" applyNumberFormat="1" applyFont="1" applyBorder="1"/>
    <xf numFmtId="164" fontId="18" fillId="0" borderId="0" xfId="0" applyNumberFormat="1" applyFont="1"/>
    <xf numFmtId="164" fontId="18" fillId="7" borderId="8" xfId="0" applyNumberFormat="1" applyFont="1" applyFill="1" applyBorder="1"/>
    <xf numFmtId="0" fontId="21" fillId="8" borderId="7" xfId="0" applyFont="1" applyFill="1" applyBorder="1"/>
    <xf numFmtId="0" fontId="18" fillId="0" borderId="0" xfId="0" applyFont="1"/>
    <xf numFmtId="0" fontId="18" fillId="7" borderId="0" xfId="0" applyFont="1" applyFill="1"/>
    <xf numFmtId="0" fontId="21" fillId="8" borderId="7" xfId="0" applyFont="1" applyFill="1" applyBorder="1" applyAlignment="1">
      <alignment horizontal="center"/>
    </xf>
    <xf numFmtId="167" fontId="18" fillId="7" borderId="0" xfId="0" applyNumberFormat="1" applyFont="1" applyFill="1"/>
    <xf numFmtId="0" fontId="1" fillId="0" borderId="0" xfId="7"/>
    <xf numFmtId="0" fontId="6" fillId="2" borderId="1" xfId="1" applyFont="1" applyFill="1" applyBorder="1" applyAlignment="1">
      <alignment vertical="center"/>
    </xf>
    <xf numFmtId="0" fontId="13" fillId="3" borderId="0" xfId="1" applyFont="1" applyFill="1" applyAlignment="1">
      <alignment horizontal="center" vertical="center" wrapText="1"/>
    </xf>
    <xf numFmtId="0" fontId="13" fillId="3" borderId="3" xfId="1" applyFont="1" applyFill="1" applyBorder="1" applyAlignment="1">
      <alignment horizontal="center" vertical="center" wrapText="1"/>
    </xf>
    <xf numFmtId="0" fontId="13" fillId="3" borderId="5" xfId="1" applyFont="1" applyFill="1" applyBorder="1" applyAlignment="1">
      <alignment horizontal="center" vertical="center" wrapText="1"/>
    </xf>
    <xf numFmtId="0" fontId="13" fillId="3" borderId="6" xfId="1" applyFont="1" applyFill="1" applyBorder="1" applyAlignment="1">
      <alignment horizontal="center" vertical="center" wrapText="1"/>
    </xf>
    <xf numFmtId="0" fontId="19" fillId="6" borderId="0" xfId="6" applyFont="1" applyAlignment="1">
      <alignment horizontal="center"/>
    </xf>
    <xf numFmtId="0" fontId="15" fillId="5" borderId="0" xfId="5" applyFont="1" applyAlignment="1">
      <alignment horizontal="center"/>
    </xf>
  </cellXfs>
  <cellStyles count="8">
    <cellStyle name="20% - Accent4" xfId="5" builtinId="42"/>
    <cellStyle name="60% - Accent4" xfId="6" builtinId="44"/>
    <cellStyle name="Normal" xfId="0" builtinId="0"/>
    <cellStyle name="Normal 2" xfId="2" xr:uid="{00000000-0005-0000-0000-000003000000}"/>
    <cellStyle name="Normal 2 2" xfId="1" xr:uid="{00000000-0005-0000-0000-000004000000}"/>
    <cellStyle name="Normal 2 3" xfId="7" xr:uid="{00000000-0005-0000-0000-000005000000}"/>
    <cellStyle name="Student Name" xfId="3" xr:uid="{00000000-0005-0000-0000-000006000000}"/>
    <cellStyle name="Submission" xfId="4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2018 Park Spending as Percentage of Total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4355-4CB2-90A7-84B2C15A5F2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4355-4CB2-90A7-84B2C15A5F25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4355-4CB2-90A7-84B2C15A5F25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4355-4CB2-90A7-84B2C15A5F25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4355-4CB2-90A7-84B2C15A5F25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Spending!$A$5:$A$9</c:f>
              <c:strCache>
                <c:ptCount val="5"/>
                <c:pt idx="0">
                  <c:v>Carver</c:v>
                </c:pt>
                <c:pt idx="1">
                  <c:v>Fern-Foley</c:v>
                </c:pt>
                <c:pt idx="2">
                  <c:v>Oleander</c:v>
                </c:pt>
                <c:pt idx="3">
                  <c:v>Pleistocene</c:v>
                </c:pt>
                <c:pt idx="4">
                  <c:v>Sartoris</c:v>
                </c:pt>
              </c:strCache>
            </c:strRef>
          </c:cat>
          <c:val>
            <c:numRef>
              <c:f>Spending!$B$5:$B$9</c:f>
              <c:numCache>
                <c:formatCode>_-"$"* #,##0_-;\-"$"* #,##0_-;_-"$"* "-"??_-;_-@_-</c:formatCode>
                <c:ptCount val="5"/>
                <c:pt idx="0">
                  <c:v>172331</c:v>
                </c:pt>
                <c:pt idx="1">
                  <c:v>225280</c:v>
                </c:pt>
                <c:pt idx="2">
                  <c:v>302212</c:v>
                </c:pt>
                <c:pt idx="3">
                  <c:v>200098</c:v>
                </c:pt>
                <c:pt idx="4">
                  <c:v>552636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4A-404F-832B-07374BD01122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2021 Park Spending as Percentage of Total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Spending!$A$5:$A$10</c:f>
              <c:strCache>
                <c:ptCount val="6"/>
                <c:pt idx="0">
                  <c:v>Carver</c:v>
                </c:pt>
                <c:pt idx="1">
                  <c:v>Fern-Foley</c:v>
                </c:pt>
                <c:pt idx="2">
                  <c:v>Oleander</c:v>
                </c:pt>
                <c:pt idx="3">
                  <c:v>Pleistocene</c:v>
                </c:pt>
                <c:pt idx="4">
                  <c:v>Sartoris</c:v>
                </c:pt>
                <c:pt idx="5">
                  <c:v>Total</c:v>
                </c:pt>
              </c:strCache>
            </c:strRef>
          </c:cat>
          <c:val>
            <c:numRef>
              <c:f>Spending!$E$5:$E$10</c:f>
              <c:numCache>
                <c:formatCode>_-"$"* #,##0_-;\-"$"* #,##0_-;_-"$"* "-"??_-;_-@_-</c:formatCode>
                <c:ptCount val="6"/>
                <c:pt idx="0">
                  <c:v>189793.56</c:v>
                </c:pt>
                <c:pt idx="1">
                  <c:v>252852.54</c:v>
                </c:pt>
                <c:pt idx="2">
                  <c:v>319879.65999999997</c:v>
                </c:pt>
                <c:pt idx="3">
                  <c:v>237809.82</c:v>
                </c:pt>
                <c:pt idx="4">
                  <c:v>586124.43999999994</c:v>
                </c:pt>
                <c:pt idx="5">
                  <c:v>1586460.02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935-4F71-9A83-64F58343A21F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Spending per Park 2018–2021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Spending!$B$4</c:f>
              <c:strCache>
                <c:ptCount val="1"/>
                <c:pt idx="0">
                  <c:v>2018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Spending!$A$5:$A$9</c:f>
              <c:strCache>
                <c:ptCount val="5"/>
                <c:pt idx="0">
                  <c:v>Carver</c:v>
                </c:pt>
                <c:pt idx="1">
                  <c:v>Fern-Foley</c:v>
                </c:pt>
                <c:pt idx="2">
                  <c:v>Oleander</c:v>
                </c:pt>
                <c:pt idx="3">
                  <c:v>Pleistocene</c:v>
                </c:pt>
                <c:pt idx="4">
                  <c:v>Sartoris</c:v>
                </c:pt>
              </c:strCache>
            </c:strRef>
          </c:cat>
          <c:val>
            <c:numRef>
              <c:f>Spending!$B$5:$B$9</c:f>
              <c:numCache>
                <c:formatCode>_-"$"* #,##0_-;\-"$"* #,##0_-;_-"$"* "-"??_-;_-@_-</c:formatCode>
                <c:ptCount val="5"/>
                <c:pt idx="0">
                  <c:v>172331</c:v>
                </c:pt>
                <c:pt idx="1">
                  <c:v>225280</c:v>
                </c:pt>
                <c:pt idx="2">
                  <c:v>302212</c:v>
                </c:pt>
                <c:pt idx="3">
                  <c:v>200098</c:v>
                </c:pt>
                <c:pt idx="4">
                  <c:v>552636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52-421D-A82A-D48D1B411953}"/>
            </c:ext>
          </c:extLst>
        </c:ser>
        <c:ser>
          <c:idx val="1"/>
          <c:order val="1"/>
          <c:tx>
            <c:strRef>
              <c:f>Spending!$C$4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Spending!$A$5:$A$9</c:f>
              <c:strCache>
                <c:ptCount val="5"/>
                <c:pt idx="0">
                  <c:v>Carver</c:v>
                </c:pt>
                <c:pt idx="1">
                  <c:v>Fern-Foley</c:v>
                </c:pt>
                <c:pt idx="2">
                  <c:v>Oleander</c:v>
                </c:pt>
                <c:pt idx="3">
                  <c:v>Pleistocene</c:v>
                </c:pt>
                <c:pt idx="4">
                  <c:v>Sartoris</c:v>
                </c:pt>
              </c:strCache>
            </c:strRef>
          </c:cat>
          <c:val>
            <c:numRef>
              <c:f>Spending!$C$5:$C$9</c:f>
              <c:numCache>
                <c:formatCode>_-"$"* #,##0_-;\-"$"* #,##0_-;_-"$"* "-"??_-;_-@_-</c:formatCode>
                <c:ptCount val="5"/>
                <c:pt idx="0">
                  <c:v>178605.8</c:v>
                </c:pt>
                <c:pt idx="1">
                  <c:v>241898.38</c:v>
                </c:pt>
                <c:pt idx="2">
                  <c:v>302805.03000000003</c:v>
                </c:pt>
                <c:pt idx="3">
                  <c:v>207832.17</c:v>
                </c:pt>
                <c:pt idx="4">
                  <c:v>569846.13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652-421D-A82A-D48D1B411953}"/>
            </c:ext>
          </c:extLst>
        </c:ser>
        <c:ser>
          <c:idx val="2"/>
          <c:order val="2"/>
          <c:tx>
            <c:strRef>
              <c:f>Spending!$D$4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Spending!$A$5:$A$9</c:f>
              <c:strCache>
                <c:ptCount val="5"/>
                <c:pt idx="0">
                  <c:v>Carver</c:v>
                </c:pt>
                <c:pt idx="1">
                  <c:v>Fern-Foley</c:v>
                </c:pt>
                <c:pt idx="2">
                  <c:v>Oleander</c:v>
                </c:pt>
                <c:pt idx="3">
                  <c:v>Pleistocene</c:v>
                </c:pt>
                <c:pt idx="4">
                  <c:v>Sartoris</c:v>
                </c:pt>
              </c:strCache>
            </c:strRef>
          </c:cat>
          <c:val>
            <c:numRef>
              <c:f>Spending!$D$5:$D$9</c:f>
              <c:numCache>
                <c:formatCode>_-"$"* #,##0_-;\-"$"* #,##0_-;_-"$"* "-"??_-;_-@_-</c:formatCode>
                <c:ptCount val="5"/>
                <c:pt idx="0">
                  <c:v>180624.34</c:v>
                </c:pt>
                <c:pt idx="1">
                  <c:v>247033.12</c:v>
                </c:pt>
                <c:pt idx="2">
                  <c:v>310247.18</c:v>
                </c:pt>
                <c:pt idx="3">
                  <c:v>221167.32</c:v>
                </c:pt>
                <c:pt idx="4">
                  <c:v>575239.35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652-421D-A82A-D48D1B411953}"/>
            </c:ext>
          </c:extLst>
        </c:ser>
        <c:ser>
          <c:idx val="3"/>
          <c:order val="3"/>
          <c:tx>
            <c:strRef>
              <c:f>Spending!$E$4</c:f>
              <c:strCache>
                <c:ptCount val="1"/>
                <c:pt idx="0">
                  <c:v>2021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Spending!$A$5:$A$9</c:f>
              <c:strCache>
                <c:ptCount val="5"/>
                <c:pt idx="0">
                  <c:v>Carver</c:v>
                </c:pt>
                <c:pt idx="1">
                  <c:v>Fern-Foley</c:v>
                </c:pt>
                <c:pt idx="2">
                  <c:v>Oleander</c:v>
                </c:pt>
                <c:pt idx="3">
                  <c:v>Pleistocene</c:v>
                </c:pt>
                <c:pt idx="4">
                  <c:v>Sartoris</c:v>
                </c:pt>
              </c:strCache>
            </c:strRef>
          </c:cat>
          <c:val>
            <c:numRef>
              <c:f>Spending!$E$5:$E$9</c:f>
              <c:numCache>
                <c:formatCode>_-"$"* #,##0_-;\-"$"* #,##0_-;_-"$"* "-"??_-;_-@_-</c:formatCode>
                <c:ptCount val="5"/>
                <c:pt idx="0">
                  <c:v>189793.56</c:v>
                </c:pt>
                <c:pt idx="1">
                  <c:v>252852.54</c:v>
                </c:pt>
                <c:pt idx="2">
                  <c:v>319879.65999999997</c:v>
                </c:pt>
                <c:pt idx="3">
                  <c:v>237809.82</c:v>
                </c:pt>
                <c:pt idx="4">
                  <c:v>586124.43999999994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652-421D-A82A-D48D1B4119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45176864"/>
        <c:axId val="1345174464"/>
      </c:barChart>
      <c:catAx>
        <c:axId val="1345176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45174464"/>
        <c:crosses val="autoZero"/>
        <c:auto val="1"/>
        <c:lblAlgn val="ctr"/>
        <c:lblOffset val="100"/>
        <c:noMultiLvlLbl val="0"/>
      </c:catAx>
      <c:valAx>
        <c:axId val="1345174464"/>
        <c:scaling>
          <c:orientation val="minMax"/>
          <c:max val="230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&quot;$&quot;* #,##0_-;\-&quot;$&quot;* #,##0_-;_-&quot;$&quot;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451768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>
        <a:lumMod val="95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Park Spending</a:t>
            </a:r>
            <a:r>
              <a:rPr lang="en-US" baseline="0"/>
              <a:t> 2018-2021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Spending!$A$5</c:f>
              <c:strCache>
                <c:ptCount val="1"/>
                <c:pt idx="0">
                  <c:v>Carver</c:v>
                </c:pt>
              </c:strCache>
            </c:strRef>
          </c:tx>
          <c:spPr>
            <a:solidFill>
              <a:schemeClr val="accent4">
                <a:shade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Spending!$B$4:$E$4</c:f>
              <c:strCache>
                <c:ptCount val="4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</c:strCache>
            </c:strRef>
          </c:cat>
          <c:val>
            <c:numRef>
              <c:f>Spending!$B$5:$E$5</c:f>
              <c:numCache>
                <c:formatCode>_-"$"* #,##0_-;\-"$"* #,##0_-;_-"$"* "-"??_-;_-@_-</c:formatCode>
                <c:ptCount val="4"/>
                <c:pt idx="0">
                  <c:v>172331</c:v>
                </c:pt>
                <c:pt idx="1">
                  <c:v>178605.8</c:v>
                </c:pt>
                <c:pt idx="2">
                  <c:v>180624.34</c:v>
                </c:pt>
                <c:pt idx="3">
                  <c:v>189793.56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96-4227-A104-C290B31C10CB}"/>
            </c:ext>
          </c:extLst>
        </c:ser>
        <c:ser>
          <c:idx val="1"/>
          <c:order val="1"/>
          <c:tx>
            <c:strRef>
              <c:f>Spending!$A$6</c:f>
              <c:strCache>
                <c:ptCount val="1"/>
                <c:pt idx="0">
                  <c:v>Fern-Foley</c:v>
                </c:pt>
              </c:strCache>
            </c:strRef>
          </c:tx>
          <c:spPr>
            <a:solidFill>
              <a:schemeClr val="accent4">
                <a:shade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Spending!$B$4:$E$4</c:f>
              <c:strCache>
                <c:ptCount val="4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</c:strCache>
            </c:strRef>
          </c:cat>
          <c:val>
            <c:numRef>
              <c:f>Spending!$B$6:$E$6</c:f>
              <c:numCache>
                <c:formatCode>_-"$"* #,##0_-;\-"$"* #,##0_-;_-"$"* "-"??_-;_-@_-</c:formatCode>
                <c:ptCount val="4"/>
                <c:pt idx="0">
                  <c:v>225280</c:v>
                </c:pt>
                <c:pt idx="1">
                  <c:v>241898.38</c:v>
                </c:pt>
                <c:pt idx="2">
                  <c:v>247033.12</c:v>
                </c:pt>
                <c:pt idx="3">
                  <c:v>252852.54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596-4227-A104-C290B31C10CB}"/>
            </c:ext>
          </c:extLst>
        </c:ser>
        <c:ser>
          <c:idx val="2"/>
          <c:order val="2"/>
          <c:tx>
            <c:strRef>
              <c:f>Spending!$A$7</c:f>
              <c:strCache>
                <c:ptCount val="1"/>
                <c:pt idx="0">
                  <c:v>Oleander</c:v>
                </c:pt>
              </c:strCache>
            </c:strRef>
          </c:tx>
          <c:spPr>
            <a:solidFill>
              <a:schemeClr val="accent4">
                <a:shade val="90000"/>
              </a:schemeClr>
            </a:solidFill>
            <a:ln>
              <a:noFill/>
            </a:ln>
            <a:effectLst/>
          </c:spPr>
          <c:invertIfNegative val="0"/>
          <c:cat>
            <c:strRef>
              <c:f>Spending!$B$4:$E$4</c:f>
              <c:strCache>
                <c:ptCount val="4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</c:strCache>
            </c:strRef>
          </c:cat>
          <c:val>
            <c:numRef>
              <c:f>Spending!$B$7:$E$7</c:f>
              <c:numCache>
                <c:formatCode>_-"$"* #,##0_-;\-"$"* #,##0_-;_-"$"* "-"??_-;_-@_-</c:formatCode>
                <c:ptCount val="4"/>
                <c:pt idx="0">
                  <c:v>302212</c:v>
                </c:pt>
                <c:pt idx="1">
                  <c:v>302805.03000000003</c:v>
                </c:pt>
                <c:pt idx="2">
                  <c:v>310247.18</c:v>
                </c:pt>
                <c:pt idx="3">
                  <c:v>319879.65999999997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596-4227-A104-C290B31C10CB}"/>
            </c:ext>
          </c:extLst>
        </c:ser>
        <c:ser>
          <c:idx val="3"/>
          <c:order val="3"/>
          <c:tx>
            <c:strRef>
              <c:f>Spending!$A$8</c:f>
              <c:strCache>
                <c:ptCount val="1"/>
                <c:pt idx="0">
                  <c:v>Pleistocene</c:v>
                </c:pt>
              </c:strCache>
            </c:strRef>
          </c:tx>
          <c:spPr>
            <a:solidFill>
              <a:schemeClr val="accent4">
                <a:tint val="90000"/>
              </a:schemeClr>
            </a:solidFill>
            <a:ln>
              <a:noFill/>
            </a:ln>
            <a:effectLst/>
          </c:spPr>
          <c:invertIfNegative val="0"/>
          <c:cat>
            <c:strRef>
              <c:f>Spending!$B$4:$E$4</c:f>
              <c:strCache>
                <c:ptCount val="4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</c:strCache>
            </c:strRef>
          </c:cat>
          <c:val>
            <c:numRef>
              <c:f>Spending!$B$8:$E$8</c:f>
              <c:numCache>
                <c:formatCode>_-"$"* #,##0_-;\-"$"* #,##0_-;_-"$"* "-"??_-;_-@_-</c:formatCode>
                <c:ptCount val="4"/>
                <c:pt idx="0">
                  <c:v>200098</c:v>
                </c:pt>
                <c:pt idx="1">
                  <c:v>207832.17</c:v>
                </c:pt>
                <c:pt idx="2">
                  <c:v>221167.32</c:v>
                </c:pt>
                <c:pt idx="3">
                  <c:v>237809.82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596-4227-A104-C290B31C10CB}"/>
            </c:ext>
          </c:extLst>
        </c:ser>
        <c:ser>
          <c:idx val="4"/>
          <c:order val="4"/>
          <c:tx>
            <c:strRef>
              <c:f>Spending!$A$9</c:f>
              <c:strCache>
                <c:ptCount val="1"/>
                <c:pt idx="0">
                  <c:v>Sartoris</c:v>
                </c:pt>
              </c:strCache>
            </c:strRef>
          </c:tx>
          <c:spPr>
            <a:solidFill>
              <a:schemeClr val="accent4">
                <a:tint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Spending!$B$4:$E$4</c:f>
              <c:strCache>
                <c:ptCount val="4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</c:strCache>
            </c:strRef>
          </c:cat>
          <c:val>
            <c:numRef>
              <c:f>Spending!$B$9:$E$9</c:f>
              <c:numCache>
                <c:formatCode>_-"$"* #,##0_-;\-"$"* #,##0_-;_-"$"* "-"??_-;_-@_-</c:formatCode>
                <c:ptCount val="4"/>
                <c:pt idx="0">
                  <c:v>552636</c:v>
                </c:pt>
                <c:pt idx="1">
                  <c:v>569846.13</c:v>
                </c:pt>
                <c:pt idx="2">
                  <c:v>575239.35</c:v>
                </c:pt>
                <c:pt idx="3">
                  <c:v>586124.43999999994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596-4227-A104-C290B31C10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79073408"/>
        <c:axId val="679066848"/>
      </c:barChart>
      <c:lineChart>
        <c:grouping val="standard"/>
        <c:varyColors val="0"/>
        <c:ser>
          <c:idx val="5"/>
          <c:order val="5"/>
          <c:tx>
            <c:strRef>
              <c:f>Spending!$A$10</c:f>
              <c:strCache>
                <c:ptCount val="1"/>
                <c:pt idx="0">
                  <c:v>Total</c:v>
                </c:pt>
              </c:strCache>
            </c:strRef>
          </c:tx>
          <c:spPr>
            <a:ln w="28575" cap="rnd">
              <a:solidFill>
                <a:schemeClr val="accent4">
                  <a:tint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Spending!$B$4:$E$4</c:f>
              <c:strCache>
                <c:ptCount val="4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</c:strCache>
            </c:strRef>
          </c:cat>
          <c:val>
            <c:numRef>
              <c:f>Spending!$B$10:$E$10</c:f>
              <c:numCache>
                <c:formatCode>_-"$"* #,##0_-;\-"$"* #,##0_-;_-"$"* "-"??_-;_-@_-</c:formatCode>
                <c:ptCount val="4"/>
                <c:pt idx="0">
                  <c:v>1452557</c:v>
                </c:pt>
                <c:pt idx="1">
                  <c:v>1500987.51</c:v>
                </c:pt>
                <c:pt idx="2">
                  <c:v>1534311.31</c:v>
                </c:pt>
                <c:pt idx="3">
                  <c:v>1586460.02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596-4227-A104-C290B31C10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45227264"/>
        <c:axId val="1345221984"/>
      </c:lineChart>
      <c:catAx>
        <c:axId val="679073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9066848"/>
        <c:crosses val="autoZero"/>
        <c:auto val="1"/>
        <c:lblAlgn val="ctr"/>
        <c:lblOffset val="100"/>
        <c:noMultiLvlLbl val="0"/>
      </c:catAx>
      <c:valAx>
        <c:axId val="6790668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Spending</a:t>
                </a:r>
                <a:r>
                  <a:rPr lang="en-IN" baseline="0"/>
                  <a:t> per park</a:t>
                </a:r>
                <a:endParaRPr lang="en-IN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&quot;$&quot;* #,##0_-;\-&quot;$&quot;* #,##0_-;_-&quot;$&quot;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9073408"/>
        <c:crosses val="autoZero"/>
        <c:crossBetween val="between"/>
      </c:valAx>
      <c:valAx>
        <c:axId val="1345221984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Total</a:t>
                </a:r>
                <a:r>
                  <a:rPr lang="en-IN" baseline="0"/>
                  <a:t> spending</a:t>
                </a:r>
                <a:endParaRPr lang="en-IN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&quot;$&quot;* #,##0_-;\-&quot;$&quot;* #,##0_-;_-&quot;$&quot;* &quot;-&quot;??_-;_-@_-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45227264"/>
        <c:crosses val="max"/>
        <c:crossBetween val="between"/>
      </c:valAx>
      <c:catAx>
        <c:axId val="13452272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345221984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Bond Offering Cost Comparison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'Bond Offering'!$A$9</c:f>
              <c:strCache>
                <c:ptCount val="1"/>
                <c:pt idx="0">
                  <c:v>Quarterly Payments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'Bond Offering'!$B$9:$D$9</c:f>
              <c:numCache>
                <c:formatCode>"$"#,##0.00_);[Red]\("$"#,##0.00\)</c:formatCode>
                <c:ptCount val="3"/>
                <c:pt idx="0">
                  <c:v>-15314.078143959448</c:v>
                </c:pt>
                <c:pt idx="1">
                  <c:v>-15555.681888285399</c:v>
                </c:pt>
                <c:pt idx="2">
                  <c:v>-15799.250906611725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FA-484F-991F-3A56F9477592}"/>
            </c:ext>
          </c:extLst>
        </c:ser>
        <c:ser>
          <c:idx val="1"/>
          <c:order val="1"/>
          <c:tx>
            <c:strRef>
              <c:f>'Bond Offering'!$A$10</c:f>
              <c:strCache>
                <c:ptCount val="1"/>
                <c:pt idx="0">
                  <c:v>Annual Payments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'Bond Offering'!$B$10:$D$10</c:f>
              <c:numCache>
                <c:formatCode>"$"#,##0.00_);[Red]\("$"#,##0.00\)</c:formatCode>
                <c:ptCount val="3"/>
                <c:pt idx="0">
                  <c:v>-61256.312575837794</c:v>
                </c:pt>
                <c:pt idx="1">
                  <c:v>-62222.727553141594</c:v>
                </c:pt>
                <c:pt idx="2">
                  <c:v>-63197.003626446902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AFA-484F-991F-3A56F947759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345167744"/>
        <c:axId val="1345176384"/>
      </c:barChart>
      <c:catAx>
        <c:axId val="1345167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45176384"/>
        <c:crosses val="autoZero"/>
        <c:auto val="1"/>
        <c:lblAlgn val="ctr"/>
        <c:lblOffset val="100"/>
        <c:noMultiLvlLbl val="0"/>
      </c:catAx>
      <c:valAx>
        <c:axId val="1345176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_);[Red]\(&quot;$&quot;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451677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3841648</xdr:colOff>
      <xdr:row>0</xdr:row>
      <xdr:rowOff>0</xdr:rowOff>
    </xdr:from>
    <xdr:to>
      <xdr:col>3</xdr:col>
      <xdr:colOff>0</xdr:colOff>
      <xdr:row>1</xdr:row>
      <xdr:rowOff>0</xdr:rowOff>
    </xdr:to>
    <xdr:pic>
      <xdr:nvPicPr>
        <xdr:cNvPr id="2" name="Picture 1" descr="SAM logo" title="SAM logo">
          <a:extLst>
            <a:ext uri="{FF2B5EF4-FFF2-40B4-BE49-F238E27FC236}">
              <a16:creationId xmlns:a16="http://schemas.microsoft.com/office/drawing/2014/main" id="{AD1A3060-D73B-4FC8-A605-920F523913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36008" y="0"/>
          <a:ext cx="1941932" cy="40386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47752</xdr:colOff>
      <xdr:row>1</xdr:row>
      <xdr:rowOff>14828</xdr:rowOff>
    </xdr:from>
    <xdr:to>
      <xdr:col>15</xdr:col>
      <xdr:colOff>10296</xdr:colOff>
      <xdr:row>19</xdr:row>
      <xdr:rowOff>98648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22A81675-226B-41FD-80D0-3CF7E99FA75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895350</xdr:colOff>
      <xdr:row>20</xdr:row>
      <xdr:rowOff>3810</xdr:rowOff>
    </xdr:from>
    <xdr:to>
      <xdr:col>15</xdr:col>
      <xdr:colOff>0</xdr:colOff>
      <xdr:row>39</xdr:row>
      <xdr:rowOff>7620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309FADB-320D-AC9E-B4AC-ABA502BEBB2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10</xdr:row>
      <xdr:rowOff>19050</xdr:rowOff>
    </xdr:from>
    <xdr:to>
      <xdr:col>6</xdr:col>
      <xdr:colOff>22860</xdr:colOff>
      <xdr:row>39</xdr:row>
      <xdr:rowOff>7620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EFFD7882-1776-B731-BD77-CE3FB759D1F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12037</xdr:rowOff>
    </xdr:from>
    <xdr:to>
      <xdr:col>11</xdr:col>
      <xdr:colOff>12916</xdr:colOff>
      <xdr:row>22</xdr:row>
      <xdr:rowOff>6457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B7A2F538-4288-DC03-90AC-3E21E964432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194310</xdr:rowOff>
    </xdr:from>
    <xdr:to>
      <xdr:col>3</xdr:col>
      <xdr:colOff>1257300</xdr:colOff>
      <xdr:row>27</xdr:row>
      <xdr:rowOff>160020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E39766C-8F2D-8D4D-9238-1D977A22EE3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1"/>
  <sheetViews>
    <sheetView showGridLines="0" zoomScaleNormal="100" workbookViewId="0">
      <selection activeCell="E1" sqref="E1"/>
    </sheetView>
  </sheetViews>
  <sheetFormatPr defaultColWidth="8.88671875" defaultRowHeight="13.2" x14ac:dyDescent="0.25"/>
  <cols>
    <col min="1" max="1" width="8.5546875" style="3" customWidth="1"/>
    <col min="2" max="2" width="80.5546875" style="3" customWidth="1"/>
    <col min="3" max="3" width="3.5546875" style="3" customWidth="1"/>
    <col min="4" max="16384" width="8.88671875" style="3"/>
  </cols>
  <sheetData>
    <row r="1" spans="1:3" ht="32.25" customHeight="1" x14ac:dyDescent="0.25">
      <c r="A1" s="1"/>
      <c r="B1" s="35" t="s">
        <v>28</v>
      </c>
      <c r="C1" s="2"/>
    </row>
    <row r="2" spans="1:3" ht="5.0999999999999996" customHeight="1" x14ac:dyDescent="0.3">
      <c r="A2" s="4"/>
      <c r="B2" s="34"/>
      <c r="C2" s="5"/>
    </row>
    <row r="3" spans="1:3" s="9" customFormat="1" ht="36.6" x14ac:dyDescent="0.25">
      <c r="A3" s="6"/>
      <c r="B3" s="7" t="s">
        <v>3</v>
      </c>
      <c r="C3" s="8"/>
    </row>
    <row r="4" spans="1:3" ht="13.8" x14ac:dyDescent="0.25">
      <c r="A4" s="6"/>
      <c r="B4" s="10" t="s">
        <v>27</v>
      </c>
      <c r="C4" s="5"/>
    </row>
    <row r="5" spans="1:3" ht="15.75" customHeight="1" x14ac:dyDescent="0.25">
      <c r="A5" s="6"/>
      <c r="B5" s="6"/>
      <c r="C5" s="5"/>
    </row>
    <row r="6" spans="1:3" x14ac:dyDescent="0.25">
      <c r="A6" s="11" t="s">
        <v>0</v>
      </c>
      <c r="B6" s="12" t="s">
        <v>1</v>
      </c>
      <c r="C6" s="5"/>
    </row>
    <row r="7" spans="1:3" x14ac:dyDescent="0.25">
      <c r="A7" s="6"/>
      <c r="B7" s="6"/>
      <c r="C7" s="5"/>
    </row>
    <row r="8" spans="1:3" x14ac:dyDescent="0.25">
      <c r="A8" s="36" t="s">
        <v>2</v>
      </c>
      <c r="B8" s="36"/>
      <c r="C8" s="37"/>
    </row>
    <row r="9" spans="1:3" x14ac:dyDescent="0.25">
      <c r="A9" s="36"/>
      <c r="B9" s="36"/>
      <c r="C9" s="37"/>
    </row>
    <row r="10" spans="1:3" ht="13.8" thickBot="1" x14ac:dyDescent="0.3">
      <c r="A10" s="38"/>
      <c r="B10" s="38"/>
      <c r="C10" s="39"/>
    </row>
    <row r="11" spans="1:3" ht="13.8" thickTop="1" x14ac:dyDescent="0.25"/>
  </sheetData>
  <mergeCells count="1">
    <mergeCell ref="A8:C10"/>
  </mergeCells>
  <dataValidations count="2">
    <dataValidation allowBlank="1" showInputMessage="1" showErrorMessage="1" error="                                                                " sqref="J3" xr:uid="{00000000-0002-0000-0000-000000000000}"/>
    <dataValidation allowBlank="1" error="pavI8MeUFtEyxX2I4tky1021ca9c-809a-4dfc-b234-b09639f4a791" sqref="A1:C2 A3:C3 A4:C11" xr:uid="{00000000-0002-0000-0000-000001000000}"/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0"/>
  <sheetViews>
    <sheetView zoomScale="74" workbookViewId="0">
      <selection activeCell="Q13" sqref="Q13"/>
    </sheetView>
  </sheetViews>
  <sheetFormatPr defaultColWidth="8.88671875" defaultRowHeight="13.2" x14ac:dyDescent="0.25"/>
  <cols>
    <col min="1" max="1" width="11.44140625" bestFit="1" customWidth="1"/>
    <col min="2" max="5" width="16" bestFit="1" customWidth="1"/>
    <col min="6" max="6" width="13.109375" customWidth="1"/>
  </cols>
  <sheetData>
    <row r="1" spans="1:6" ht="23.4" x14ac:dyDescent="0.45">
      <c r="A1" s="40" t="s">
        <v>3</v>
      </c>
      <c r="B1" s="40"/>
      <c r="C1" s="40"/>
      <c r="D1" s="40"/>
      <c r="E1" s="40"/>
      <c r="F1" s="40"/>
    </row>
    <row r="2" spans="1:6" ht="15.6" x14ac:dyDescent="0.3">
      <c r="A2" s="41" t="s">
        <v>5</v>
      </c>
      <c r="B2" s="41"/>
      <c r="C2" s="41"/>
      <c r="D2" s="41"/>
      <c r="E2" s="41"/>
      <c r="F2" s="41"/>
    </row>
    <row r="3" spans="1:6" ht="13.8" thickBot="1" x14ac:dyDescent="0.3"/>
    <row r="4" spans="1:6" ht="13.8" thickBot="1" x14ac:dyDescent="0.3">
      <c r="A4" s="18" t="s">
        <v>4</v>
      </c>
      <c r="B4" s="18" t="s">
        <v>20</v>
      </c>
      <c r="C4" s="18" t="s">
        <v>21</v>
      </c>
      <c r="D4" s="18" t="s">
        <v>22</v>
      </c>
      <c r="E4" s="18" t="s">
        <v>23</v>
      </c>
      <c r="F4" s="18" t="s">
        <v>24</v>
      </c>
    </row>
    <row r="5" spans="1:6" x14ac:dyDescent="0.25">
      <c r="A5" s="19" t="s">
        <v>9</v>
      </c>
      <c r="B5" s="23">
        <v>172331</v>
      </c>
      <c r="C5" s="23">
        <v>178605.8</v>
      </c>
      <c r="D5" s="23">
        <v>180624.34</v>
      </c>
      <c r="E5" s="23">
        <v>189793.56</v>
      </c>
      <c r="F5" s="23"/>
    </row>
    <row r="6" spans="1:6" x14ac:dyDescent="0.25">
      <c r="A6" s="20" t="s">
        <v>6</v>
      </c>
      <c r="B6" s="24">
        <v>225280</v>
      </c>
      <c r="C6" s="24">
        <v>241898.38</v>
      </c>
      <c r="D6" s="24">
        <v>247033.12</v>
      </c>
      <c r="E6" s="24">
        <v>252852.54</v>
      </c>
      <c r="F6" s="24"/>
    </row>
    <row r="7" spans="1:6" x14ac:dyDescent="0.25">
      <c r="A7" s="21" t="s">
        <v>10</v>
      </c>
      <c r="B7" s="25">
        <v>302212</v>
      </c>
      <c r="C7" s="25">
        <v>302805.03000000003</v>
      </c>
      <c r="D7" s="25">
        <v>310247.18</v>
      </c>
      <c r="E7" s="25">
        <v>319879.65999999997</v>
      </c>
      <c r="F7" s="25"/>
    </row>
    <row r="8" spans="1:6" x14ac:dyDescent="0.25">
      <c r="A8" s="20" t="s">
        <v>7</v>
      </c>
      <c r="B8" s="24">
        <v>200098</v>
      </c>
      <c r="C8" s="24">
        <v>207832.17</v>
      </c>
      <c r="D8" s="24">
        <v>221167.32</v>
      </c>
      <c r="E8" s="24">
        <v>237809.82</v>
      </c>
      <c r="F8" s="24"/>
    </row>
    <row r="9" spans="1:6" x14ac:dyDescent="0.25">
      <c r="A9" s="21" t="s">
        <v>8</v>
      </c>
      <c r="B9" s="25">
        <v>552636</v>
      </c>
      <c r="C9" s="25">
        <v>569846.13</v>
      </c>
      <c r="D9" s="25">
        <v>575239.35</v>
      </c>
      <c r="E9" s="25">
        <v>586124.43999999994</v>
      </c>
      <c r="F9" s="25"/>
    </row>
    <row r="10" spans="1:6" ht="13.8" thickBot="1" x14ac:dyDescent="0.3">
      <c r="A10" s="22" t="s">
        <v>11</v>
      </c>
      <c r="B10" s="26">
        <f>SUM(B5:B9)</f>
        <v>1452557</v>
      </c>
      <c r="C10" s="26">
        <f t="shared" ref="C10:E10" si="0">SUM(C5:C9)</f>
        <v>1500987.51</v>
      </c>
      <c r="D10" s="26">
        <f t="shared" si="0"/>
        <v>1534311.31</v>
      </c>
      <c r="E10" s="26">
        <f t="shared" si="0"/>
        <v>1586460.02</v>
      </c>
      <c r="F10" s="26"/>
    </row>
  </sheetData>
  <mergeCells count="2">
    <mergeCell ref="A1:F1"/>
    <mergeCell ref="A2:F2"/>
  </mergeCells>
  <conditionalFormatting sqref="E5:E10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{70E1FC53-4430-4026-8EA6-EE2DC47C2C2C}</x14:id>
        </ext>
      </extLst>
    </cfRule>
  </conditionalFormatting>
  <dataValidations count="1">
    <dataValidation allowBlank="1" error="pavI8MeUFtEyxX2I4tky1021ca9c-809a-4dfc-b234-b09639f4a791" sqref="A1:F10" xr:uid="{00000000-0002-0000-0100-000000000000}"/>
  </dataValidations>
  <pageMargins left="0.7" right="0.7" top="0.75" bottom="0.75" header="0.3" footer="0.3"/>
  <pageSetup paperSize="0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0E1FC53-4430-4026-8EA6-EE2DC47C2C2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E5:E10</xm:sqref>
        </x14:conditionalFormatting>
      </x14:conditionalFormattings>
    </ext>
    <ext xmlns:x14="http://schemas.microsoft.com/office/spreadsheetml/2009/9/main" uri="{05C60535-1F16-4fd2-B633-F4F36F0B64E0}">
      <x14:sparklineGroups xmlns:xm="http://schemas.microsoft.com/office/excel/2006/main">
        <x14:sparklineGroup displayEmptyCellsAs="gap" xr2:uid="{22709808-486D-4FA5-8AF8-67B3811255D3}">
          <x14:colorSeries theme="4" tint="-0.249977111117893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Spending!B5:E5</xm:f>
              <xm:sqref>F5</xm:sqref>
            </x14:sparkline>
            <x14:sparkline>
              <xm:f>Spending!B6:E6</xm:f>
              <xm:sqref>F6</xm:sqref>
            </x14:sparkline>
            <x14:sparkline>
              <xm:f>Spending!B7:E7</xm:f>
              <xm:sqref>F7</xm:sqref>
            </x14:sparkline>
            <x14:sparkline>
              <xm:f>Spending!B8:E8</xm:f>
              <xm:sqref>F8</xm:sqref>
            </x14:sparkline>
            <x14:sparkline>
              <xm:f>Spending!B9:E9</xm:f>
              <xm:sqref>F9</xm:sqref>
            </x14:sparkline>
            <x14:sparkline>
              <xm:f>Spending!B10:E10</xm:f>
              <xm:sqref>F10</xm:sqref>
            </x14:sparkline>
          </x14:sparklines>
        </x14:sparklineGroup>
      </x14:sparklineGroup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"/>
  <sheetViews>
    <sheetView zoomScale="118" zoomScaleNormal="50" workbookViewId="0">
      <selection activeCell="L13" sqref="L13"/>
    </sheetView>
  </sheetViews>
  <sheetFormatPr defaultColWidth="8.88671875" defaultRowHeight="13.2" x14ac:dyDescent="0.25"/>
  <sheetData>
    <row r="1" spans="1:11" ht="23.4" x14ac:dyDescent="0.45">
      <c r="A1" s="40" t="s">
        <v>3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1" ht="15.6" x14ac:dyDescent="0.3">
      <c r="A2" s="41" t="s">
        <v>25</v>
      </c>
      <c r="B2" s="41"/>
      <c r="C2" s="41"/>
      <c r="D2" s="41"/>
      <c r="E2" s="41"/>
      <c r="F2" s="41"/>
      <c r="G2" s="41"/>
      <c r="H2" s="41"/>
      <c r="I2" s="41"/>
      <c r="J2" s="41"/>
      <c r="K2" s="41"/>
    </row>
  </sheetData>
  <mergeCells count="2">
    <mergeCell ref="A1:K1"/>
    <mergeCell ref="A2:K2"/>
  </mergeCells>
  <dataValidations count="1">
    <dataValidation allowBlank="1" error="pavI8MeUFtEyxX2I4tky1021ca9c-809a-4dfc-b234-b09639f4a791" sqref="A1:K2" xr:uid="{00000000-0002-0000-0200-000000000000}"/>
  </dataValidations>
  <pageMargins left="0.7" right="0.7" top="0.75" bottom="0.75" header="0.3" footer="0.3"/>
  <pageSetup orientation="portrait" horizontalDpi="4294967295" verticalDpi="4294967295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0"/>
  <sheetViews>
    <sheetView tabSelected="1" topLeftCell="A8" zoomScaleNormal="100" workbookViewId="0">
      <selection activeCell="E18" sqref="E18"/>
    </sheetView>
  </sheetViews>
  <sheetFormatPr defaultColWidth="8.88671875" defaultRowHeight="13.2" x14ac:dyDescent="0.25"/>
  <cols>
    <col min="1" max="1" width="27.44140625" customWidth="1"/>
    <col min="2" max="4" width="18.44140625" customWidth="1"/>
  </cols>
  <sheetData>
    <row r="1" spans="1:4" ht="23.4" x14ac:dyDescent="0.45">
      <c r="A1" s="40" t="s">
        <v>3</v>
      </c>
      <c r="B1" s="40"/>
      <c r="C1" s="40"/>
      <c r="D1" s="40"/>
    </row>
    <row r="2" spans="1:4" ht="15.6" x14ac:dyDescent="0.3">
      <c r="A2" s="41" t="s">
        <v>17</v>
      </c>
      <c r="B2" s="41"/>
      <c r="C2" s="41"/>
      <c r="D2" s="41"/>
    </row>
    <row r="3" spans="1:4" ht="13.8" thickBot="1" x14ac:dyDescent="0.3"/>
    <row r="4" spans="1:4" ht="16.2" thickBot="1" x14ac:dyDescent="0.35">
      <c r="A4" s="29"/>
      <c r="B4" s="32" t="s">
        <v>12</v>
      </c>
      <c r="C4" s="32" t="s">
        <v>13</v>
      </c>
      <c r="D4" s="32" t="s">
        <v>14</v>
      </c>
    </row>
    <row r="5" spans="1:4" ht="15.6" x14ac:dyDescent="0.3">
      <c r="A5" s="13" t="s">
        <v>18</v>
      </c>
      <c r="B5" s="14">
        <v>575000</v>
      </c>
      <c r="C5" s="14">
        <v>575000</v>
      </c>
      <c r="D5" s="14">
        <v>575000</v>
      </c>
    </row>
    <row r="6" spans="1:4" ht="15.6" x14ac:dyDescent="0.3">
      <c r="A6" s="16" t="s">
        <v>19</v>
      </c>
      <c r="B6" s="33">
        <v>1.6875000000000001E-2</v>
      </c>
      <c r="C6" s="33">
        <v>1.7500000000000002E-2</v>
      </c>
      <c r="D6" s="33">
        <v>1.8124999999999999E-2</v>
      </c>
    </row>
    <row r="7" spans="1:4" ht="15.6" x14ac:dyDescent="0.3">
      <c r="A7" s="15" t="s">
        <v>15</v>
      </c>
      <c r="B7" s="30">
        <f>15*4</f>
        <v>60</v>
      </c>
      <c r="C7" s="30">
        <f t="shared" ref="C7:D7" si="0">15*4</f>
        <v>60</v>
      </c>
      <c r="D7" s="30">
        <f t="shared" si="0"/>
        <v>60</v>
      </c>
    </row>
    <row r="8" spans="1:4" ht="15.6" x14ac:dyDescent="0.3">
      <c r="A8" s="16"/>
      <c r="B8" s="31"/>
      <c r="C8" s="31"/>
      <c r="D8" s="31"/>
    </row>
    <row r="9" spans="1:4" ht="15.6" x14ac:dyDescent="0.3">
      <c r="A9" s="15" t="s">
        <v>26</v>
      </c>
      <c r="B9" s="27">
        <f>PMT(B6,B7,B5)</f>
        <v>-15314.078143959448</v>
      </c>
      <c r="C9" s="27">
        <f t="shared" ref="C9:D9" si="1">PMT(C6,C7,C5)</f>
        <v>-15555.681888285399</v>
      </c>
      <c r="D9" s="27">
        <f t="shared" si="1"/>
        <v>-15799.250906611725</v>
      </c>
    </row>
    <row r="10" spans="1:4" ht="16.2" thickBot="1" x14ac:dyDescent="0.35">
      <c r="A10" s="17" t="s">
        <v>16</v>
      </c>
      <c r="B10" s="28">
        <f>B9*4</f>
        <v>-61256.312575837794</v>
      </c>
      <c r="C10" s="28">
        <f t="shared" ref="C10:D10" si="2">C9*4</f>
        <v>-62222.727553141594</v>
      </c>
      <c r="D10" s="28">
        <f t="shared" si="2"/>
        <v>-63197.003626446902</v>
      </c>
    </row>
  </sheetData>
  <mergeCells count="2">
    <mergeCell ref="A1:D1"/>
    <mergeCell ref="A2:D2"/>
  </mergeCells>
  <dataValidations count="1">
    <dataValidation allowBlank="1" error="pavI8MeUFtEyxX2I4tky1021ca9c-809a-4dfc-b234-b09639f4a791" sqref="A1:D10" xr:uid="{00000000-0002-0000-0300-000000000000}"/>
  </dataValidations>
  <pageMargins left="0.7" right="0.7" top="0.75" bottom="0.75" header="0.3" footer="0.3"/>
  <pageSetup paperSize="0" orientation="portrait" r:id="rId1"/>
  <drawing r:id="rId2"/>
  <extLst>
    <ext xmlns:x14="http://schemas.microsoft.com/office/spreadsheetml/2009/9/main" uri="{05C60535-1F16-4fd2-B633-F4F36F0B64E0}">
      <x14:sparklineGroups xmlns:xm="http://schemas.microsoft.com/office/excel/2006/main">
        <x14:sparklineGroup manualMax="-15000" type="column" displayEmptyCellsAs="gap" maxAxisType="custom" xr2:uid="{F1EDDAAA-56F4-484E-8D71-927B394CD0E5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'Bond Offering'!B9:D9</xm:f>
              <xm:sqref>E9</xm:sqref>
            </x14:sparkline>
          </x14:sparklines>
        </x14:sparklineGroup>
        <x14:sparklineGroup manualMax="-60000" type="column" displayEmptyCellsAs="gap" maxAxisType="custom" xr2:uid="{C880CBBA-A654-4A3F-9344-66FA455554D2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'Bond Offering'!B10:D10</xm:f>
              <xm:sqref>E10</xm:sqref>
            </x14:sparkline>
          </x14:sparklines>
        </x14:sparklineGroup>
      </x14:sparklineGroup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GradingEngineProps xmlns="http://tempuri.org/temp">
  <UserID>{1021ca9c-809a-4dfc-b234-b09639f4a791}</UserID>
  <AssignmentID>{1021ca9c-809a-4dfc-b234-b09639f4a791}</AssignmentID>
</GradingEngineProps>
</file>

<file path=customXml/itemProps1.xml><?xml version="1.0" encoding="utf-8"?>
<ds:datastoreItem xmlns:ds="http://schemas.openxmlformats.org/officeDocument/2006/customXml" ds:itemID="{8A151FC9-76A9-4B57-9D50-3101AB04181C}">
  <ds:schemaRefs>
    <ds:schemaRef ds:uri="http://tempuri.org/tem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Documentation</vt:lpstr>
      <vt:lpstr>Spending</vt:lpstr>
      <vt:lpstr>Projection</vt:lpstr>
      <vt:lpstr>Bond Offering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Name</dc:creator>
  <cp:keywords>© 2020 Cengage Learning.</cp:keywords>
  <cp:lastModifiedBy>Sahasra G</cp:lastModifiedBy>
  <dcterms:created xsi:type="dcterms:W3CDTF">2018-06-20T13:56:48Z</dcterms:created>
  <dcterms:modified xsi:type="dcterms:W3CDTF">2025-12-30T15:53:17Z</dcterms:modified>
</cp:coreProperties>
</file>