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90" windowWidth="20115" windowHeight="7755" activeTab="2"/>
  </bookViews>
  <sheets>
    <sheet name="Q 2" sheetId="5" r:id="rId1"/>
    <sheet name="Q3" sheetId="6" r:id="rId2"/>
    <sheet name="Sheet5" sheetId="7" r:id="rId3"/>
  </sheets>
  <calcPr calcId="144525"/>
</workbook>
</file>

<file path=xl/calcChain.xml><?xml version="1.0" encoding="utf-8"?>
<calcChain xmlns="http://schemas.openxmlformats.org/spreadsheetml/2006/main">
  <c r="B22" i="7" l="1"/>
  <c r="B23" i="7"/>
  <c r="B9" i="7"/>
  <c r="B17" i="7"/>
  <c r="B16" i="7"/>
  <c r="B15" i="7"/>
  <c r="B21" i="6"/>
  <c r="B19" i="6"/>
  <c r="B17" i="6"/>
  <c r="B15" i="6"/>
  <c r="B16" i="6"/>
  <c r="B12" i="6"/>
  <c r="B8" i="6"/>
  <c r="B7" i="6"/>
  <c r="B9" i="6" s="1"/>
  <c r="B4" i="6"/>
  <c r="B18" i="5"/>
  <c r="B11" i="5"/>
  <c r="B16" i="5" s="1"/>
  <c r="B19" i="5" s="1"/>
  <c r="B24" i="7" l="1"/>
</calcChain>
</file>

<file path=xl/sharedStrings.xml><?xml version="1.0" encoding="utf-8"?>
<sst xmlns="http://schemas.openxmlformats.org/spreadsheetml/2006/main" count="41" uniqueCount="37">
  <si>
    <t>Taxable capital gain</t>
  </si>
  <si>
    <t xml:space="preserve">Net rental income </t>
  </si>
  <si>
    <t>Net employment income</t>
  </si>
  <si>
    <t xml:space="preserve">Spousal support </t>
  </si>
  <si>
    <t>Total Taxbale income</t>
  </si>
  <si>
    <t>RRSP deduction limit for the 2019 tax year is 18% of a taxpayer’s pre-tax earned income for 2020 or $27230</t>
  </si>
  <si>
    <t>Unused RRSP</t>
  </si>
  <si>
    <t>Add min18% or 2730</t>
  </si>
  <si>
    <t>Less Contribution Made</t>
  </si>
  <si>
    <t>RRP Contribution</t>
  </si>
  <si>
    <t>During 2018, Mrs. White has taxable capital gains of $21,750, net rental income of $5,720, pays spousal support of $15,000, and has net employment income of $80,200.  Based on her RPP contributions of $3,000 and the matching contributions made by her employer, her employer reports a 2018 PA of $6,000.  At the end of 2018, Mrs. White has Unused RRSP Deduction Room of $11,120.  Also at this time, her RRSP contains undeducted contributions of $6,275.  During 2019, she makes contributions to her RRSP of $13,000.  
Determine Mrs. White’s maximum RRSP deduction for 2019.  Assuming she deducts her maximum, determine the amount of any Unused RRSP Deduction Room that she will have available at the end of 2019, and indicate the amount of any undeducted contributions remaining at the end of 2019.</t>
  </si>
  <si>
    <t xml:space="preserve">Family icnome </t>
  </si>
  <si>
    <t>Marco was born in 2018.  As his mother is very keen on tax planning, she establishes an RESP for Marco by contributing $1,000 to the plan in 2018.  Marco’s grandmother contributes an additional $400 to the plan on the same day.
In 2019, Marco’s mother contributes $2,200 to the plan, while the grandmother contributes an additional $1,900.  Marco’s family has never had family income of more than $40,000.  Determine the amount of the CESGs that would be added to Marco’s RESP in 2018 and 2019.</t>
  </si>
  <si>
    <t>2018 Contribution</t>
  </si>
  <si>
    <t>Total CESG</t>
  </si>
  <si>
    <t>1400*20%</t>
  </si>
  <si>
    <t>Carry forward</t>
  </si>
  <si>
    <t>500*20%</t>
  </si>
  <si>
    <t>2019 Contirbution</t>
  </si>
  <si>
    <t>2500*20%</t>
  </si>
  <si>
    <t>Last Year Shortfall</t>
  </si>
  <si>
    <t>Carry Forward CESG</t>
  </si>
  <si>
    <t>For the last two years, Margaret Lane has been interested in the shares of Garod Inc.  During the period, her transactions in these securities were as follows:</t>
  </si>
  <si>
    <t xml:space="preserve"> Required: Determine Ms. Lane’s taxable capital gains (losses) for 2018 and 2019.</t>
  </si>
  <si>
    <t xml:space="preserve">January 2018 Purchase </t>
  </si>
  <si>
    <t>July 2018 Purchase</t>
  </si>
  <si>
    <t>November 2018 Sale</t>
  </si>
  <si>
    <t>July 2019 Purchase</t>
  </si>
  <si>
    <t>December 2019 Sale</t>
  </si>
  <si>
    <t>Shrares</t>
  </si>
  <si>
    <t>Price</t>
  </si>
  <si>
    <t>Gain</t>
  </si>
  <si>
    <t>Using FIFO Cost of 250 Shares was 4.75*250 , Sale Price was 250*5.4</t>
  </si>
  <si>
    <t xml:space="preserve">Cost </t>
  </si>
  <si>
    <t>Sale Proceeds</t>
  </si>
  <si>
    <t>Gain / (Loss)</t>
  </si>
  <si>
    <t>Cost = 50*4.75 + 100*5.25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</si>
</sst>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6" x14ac:knownFonts="1">
    <font>
      <sz val="11"/>
      <color theme="1"/>
      <name val="Calibri"/>
      <family val="2"/>
      <scheme val="minor"/>
    </font>
    <font>
      <sz val="11"/>
      <color theme="1"/>
      <name val="Calibri"/>
      <family val="2"/>
      <scheme val="minor"/>
    </font>
    <font>
      <b/>
      <sz val="11"/>
      <color theme="1"/>
      <name val="Calibri"/>
      <family val="2"/>
      <scheme val="minor"/>
    </font>
    <font>
      <sz val="11"/>
      <color rgb="FF333333"/>
      <name val="Arial"/>
      <family val="2"/>
    </font>
    <font>
      <sz val="10"/>
      <color rgb="FF28282B"/>
      <name val="Arial Unicode MS"/>
      <family val="2"/>
    </font>
    <font>
      <b/>
      <i/>
      <sz val="11"/>
      <color theme="1"/>
      <name val="Calibri"/>
      <family val="2"/>
      <scheme val="minor"/>
    </font>
  </fonts>
  <fills count="2">
    <fill>
      <patternFill patternType="none"/>
    </fill>
    <fill>
      <patternFill patternType="gray125"/>
    </fill>
  </fills>
  <borders count="2">
    <border>
      <left/>
      <right/>
      <top/>
      <bottom/>
      <diagonal/>
    </border>
    <border>
      <left/>
      <right/>
      <top style="thin">
        <color indexed="64"/>
      </top>
      <bottom style="medium">
        <color indexed="64"/>
      </bottom>
      <diagonal/>
    </border>
  </borders>
  <cellStyleXfs count="2">
    <xf numFmtId="0" fontId="0" fillId="0" borderId="0"/>
    <xf numFmtId="43" fontId="1" fillId="0" borderId="0" applyFont="0" applyFill="0" applyBorder="0" applyAlignment="0" applyProtection="0"/>
  </cellStyleXfs>
  <cellXfs count="16">
    <xf numFmtId="0" fontId="0" fillId="0" borderId="0" xfId="0"/>
    <xf numFmtId="43" fontId="0" fillId="0" borderId="0" xfId="1" applyFont="1"/>
    <xf numFmtId="0" fontId="3" fillId="0" borderId="0" xfId="0" applyFont="1" applyAlignment="1">
      <alignment horizontal="left" vertical="center" wrapText="1"/>
    </xf>
    <xf numFmtId="0" fontId="3" fillId="0" borderId="0" xfId="0" applyFont="1" applyAlignment="1">
      <alignment horizontal="left" vertical="center"/>
    </xf>
    <xf numFmtId="0" fontId="0" fillId="0" borderId="0" xfId="0" applyAlignment="1">
      <alignment horizontal="left" wrapText="1"/>
    </xf>
    <xf numFmtId="0" fontId="0" fillId="0" borderId="0" xfId="0" applyAlignment="1">
      <alignment horizontal="left"/>
    </xf>
    <xf numFmtId="0" fontId="0" fillId="0" borderId="0" xfId="0" applyAlignment="1">
      <alignment horizontal="left"/>
    </xf>
    <xf numFmtId="0" fontId="2" fillId="0" borderId="0" xfId="0" applyFont="1"/>
    <xf numFmtId="43" fontId="2" fillId="0" borderId="1" xfId="1" applyFont="1" applyBorder="1"/>
    <xf numFmtId="0" fontId="0" fillId="0" borderId="0" xfId="0" applyAlignment="1">
      <alignment horizontal="left" vertical="top" wrapText="1"/>
    </xf>
    <xf numFmtId="0" fontId="0" fillId="0" borderId="0" xfId="0" applyAlignment="1">
      <alignment vertical="center"/>
    </xf>
    <xf numFmtId="0" fontId="4" fillId="0" borderId="0" xfId="0" applyFont="1" applyAlignment="1">
      <alignment vertical="center"/>
    </xf>
    <xf numFmtId="0" fontId="2" fillId="0" borderId="0" xfId="0" applyFont="1" applyAlignment="1">
      <alignment horizontal="left"/>
    </xf>
    <xf numFmtId="0" fontId="0" fillId="0" borderId="0" xfId="0" applyFont="1" applyAlignment="1">
      <alignment horizontal="left"/>
    </xf>
    <xf numFmtId="43" fontId="2" fillId="0" borderId="0" xfId="1" applyFont="1"/>
    <xf numFmtId="0" fontId="5" fillId="0" borderId="0" xfId="0" applyFont="1"/>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showGridLines="0" topLeftCell="A3" workbookViewId="0">
      <selection activeCell="B16" sqref="B16"/>
    </sheetView>
  </sheetViews>
  <sheetFormatPr defaultRowHeight="15" x14ac:dyDescent="0.25"/>
  <cols>
    <col min="1" max="1" width="25.28515625" customWidth="1"/>
    <col min="2" max="2" width="11.28515625" bestFit="1" customWidth="1"/>
  </cols>
  <sheetData>
    <row r="1" spans="1:8" s="6" customFormat="1" ht="45" customHeight="1" x14ac:dyDescent="0.25">
      <c r="A1" s="4" t="s">
        <v>10</v>
      </c>
      <c r="B1" s="5"/>
      <c r="C1" s="5"/>
      <c r="D1" s="5"/>
      <c r="E1" s="5"/>
      <c r="F1" s="5"/>
      <c r="G1" s="5"/>
      <c r="H1" s="5"/>
    </row>
    <row r="2" spans="1:8" s="6" customFormat="1" ht="45" customHeight="1" x14ac:dyDescent="0.25">
      <c r="A2" s="5"/>
      <c r="B2" s="5"/>
      <c r="C2" s="5"/>
      <c r="D2" s="5"/>
      <c r="E2" s="5"/>
      <c r="F2" s="5"/>
      <c r="G2" s="5"/>
      <c r="H2" s="5"/>
    </row>
    <row r="3" spans="1:8" s="6" customFormat="1" ht="45" customHeight="1" x14ac:dyDescent="0.25">
      <c r="A3" s="5"/>
      <c r="B3" s="5"/>
      <c r="C3" s="5"/>
      <c r="D3" s="5"/>
      <c r="E3" s="5"/>
      <c r="F3" s="5"/>
      <c r="G3" s="5"/>
      <c r="H3" s="5"/>
    </row>
    <row r="4" spans="1:8" s="6" customFormat="1" ht="45" customHeight="1" x14ac:dyDescent="0.25">
      <c r="A4" s="5"/>
      <c r="B4" s="5"/>
      <c r="C4" s="5"/>
      <c r="D4" s="5"/>
      <c r="E4" s="5"/>
      <c r="F4" s="5"/>
      <c r="G4" s="5"/>
      <c r="H4" s="5"/>
    </row>
    <row r="7" spans="1:8" x14ac:dyDescent="0.25">
      <c r="A7" s="2" t="s">
        <v>0</v>
      </c>
      <c r="B7" s="1">
        <v>21750</v>
      </c>
    </row>
    <row r="8" spans="1:8" x14ac:dyDescent="0.25">
      <c r="A8" s="2" t="s">
        <v>1</v>
      </c>
      <c r="B8" s="1">
        <v>5720</v>
      </c>
    </row>
    <row r="9" spans="1:8" x14ac:dyDescent="0.25">
      <c r="A9" s="2" t="s">
        <v>2</v>
      </c>
      <c r="B9" s="1">
        <v>80200</v>
      </c>
    </row>
    <row r="10" spans="1:8" x14ac:dyDescent="0.25">
      <c r="A10" s="2" t="s">
        <v>3</v>
      </c>
      <c r="B10" s="1">
        <v>-15000</v>
      </c>
    </row>
    <row r="11" spans="1:8" x14ac:dyDescent="0.25">
      <c r="A11" s="2" t="s">
        <v>4</v>
      </c>
      <c r="B11" s="1">
        <f>SUM(B7:B10)</f>
        <v>92670</v>
      </c>
    </row>
    <row r="12" spans="1:8" x14ac:dyDescent="0.25">
      <c r="B12" s="1"/>
    </row>
    <row r="13" spans="1:8" x14ac:dyDescent="0.25">
      <c r="A13" s="3" t="s">
        <v>5</v>
      </c>
      <c r="B13" s="1"/>
    </row>
    <row r="14" spans="1:8" x14ac:dyDescent="0.25">
      <c r="B14" s="1"/>
    </row>
    <row r="15" spans="1:8" x14ac:dyDescent="0.25">
      <c r="A15" t="s">
        <v>6</v>
      </c>
      <c r="B15" s="1">
        <v>11120</v>
      </c>
    </row>
    <row r="16" spans="1:8" x14ac:dyDescent="0.25">
      <c r="A16" t="s">
        <v>7</v>
      </c>
      <c r="B16" s="1">
        <f>MIN(B11*18%,27230)</f>
        <v>16680.599999999999</v>
      </c>
    </row>
    <row r="17" spans="1:2" x14ac:dyDescent="0.25">
      <c r="A17" t="s">
        <v>8</v>
      </c>
      <c r="B17" s="1">
        <v>-13000</v>
      </c>
    </row>
    <row r="18" spans="1:2" x14ac:dyDescent="0.25">
      <c r="A18" t="s">
        <v>9</v>
      </c>
      <c r="B18" s="1">
        <f>-6275</f>
        <v>-6275</v>
      </c>
    </row>
    <row r="19" spans="1:2" ht="15.75" thickBot="1" x14ac:dyDescent="0.3">
      <c r="A19" s="7"/>
      <c r="B19" s="8">
        <f>SUM(B15:B18)</f>
        <v>8525.5999999999985</v>
      </c>
    </row>
  </sheetData>
  <mergeCells count="1">
    <mergeCell ref="A1:H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1"/>
  <sheetViews>
    <sheetView showGridLines="0" zoomScale="80" zoomScaleNormal="80" workbookViewId="0">
      <selection activeCell="A2" sqref="A2:H2"/>
    </sheetView>
  </sheetViews>
  <sheetFormatPr defaultRowHeight="15" x14ac:dyDescent="0.25"/>
  <cols>
    <col min="1" max="1" width="32.7109375" customWidth="1"/>
    <col min="2" max="2" width="16" customWidth="1"/>
  </cols>
  <sheetData>
    <row r="2" spans="1:8" ht="122.25" customHeight="1" x14ac:dyDescent="0.25">
      <c r="A2" s="9" t="s">
        <v>12</v>
      </c>
      <c r="B2" s="9"/>
      <c r="C2" s="9"/>
      <c r="D2" s="9"/>
      <c r="E2" s="9"/>
      <c r="F2" s="9"/>
      <c r="G2" s="9"/>
      <c r="H2" s="9"/>
    </row>
    <row r="4" spans="1:8" x14ac:dyDescent="0.25">
      <c r="A4" t="s">
        <v>11</v>
      </c>
      <c r="B4">
        <f>40000</f>
        <v>40000</v>
      </c>
    </row>
    <row r="5" spans="1:8" x14ac:dyDescent="0.25">
      <c r="A5" t="s">
        <v>13</v>
      </c>
      <c r="B5">
        <v>1400</v>
      </c>
    </row>
    <row r="7" spans="1:8" x14ac:dyDescent="0.25">
      <c r="A7" t="s">
        <v>15</v>
      </c>
      <c r="B7">
        <f>1400*20%</f>
        <v>280</v>
      </c>
    </row>
    <row r="8" spans="1:8" x14ac:dyDescent="0.25">
      <c r="A8" t="s">
        <v>17</v>
      </c>
      <c r="B8">
        <f>500*0.2</f>
        <v>100</v>
      </c>
    </row>
    <row r="9" spans="1:8" x14ac:dyDescent="0.25">
      <c r="A9" s="7" t="s">
        <v>14</v>
      </c>
      <c r="B9" s="7">
        <f>SUM(B7:B8)</f>
        <v>380</v>
      </c>
    </row>
    <row r="10" spans="1:8" x14ac:dyDescent="0.25">
      <c r="A10" t="s">
        <v>16</v>
      </c>
      <c r="B10">
        <v>220</v>
      </c>
    </row>
    <row r="12" spans="1:8" x14ac:dyDescent="0.25">
      <c r="A12" t="s">
        <v>18</v>
      </c>
      <c r="B12">
        <f>2200+1900</f>
        <v>4100</v>
      </c>
    </row>
    <row r="15" spans="1:8" x14ac:dyDescent="0.25">
      <c r="A15" t="s">
        <v>19</v>
      </c>
      <c r="B15">
        <f>2500*0.2</f>
        <v>500</v>
      </c>
    </row>
    <row r="16" spans="1:8" x14ac:dyDescent="0.25">
      <c r="A16" t="s">
        <v>17</v>
      </c>
      <c r="B16">
        <f>500*0.2</f>
        <v>100</v>
      </c>
    </row>
    <row r="17" spans="1:2" x14ac:dyDescent="0.25">
      <c r="A17" s="7" t="s">
        <v>14</v>
      </c>
      <c r="B17" s="7">
        <f>SUM(B15:B16)</f>
        <v>600</v>
      </c>
    </row>
    <row r="19" spans="1:2" x14ac:dyDescent="0.25">
      <c r="A19" t="s">
        <v>20</v>
      </c>
      <c r="B19">
        <f>1100</f>
        <v>1100</v>
      </c>
    </row>
    <row r="21" spans="1:2" x14ac:dyDescent="0.25">
      <c r="A21" s="7" t="s">
        <v>21</v>
      </c>
      <c r="B21" s="7">
        <f>B17+B10</f>
        <v>820</v>
      </c>
    </row>
  </sheetData>
  <mergeCells count="1">
    <mergeCell ref="A2:H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26"/>
  <sheetViews>
    <sheetView tabSelected="1" topLeftCell="A6" workbookViewId="0">
      <selection activeCell="A26" sqref="A14:B26"/>
    </sheetView>
  </sheetViews>
  <sheetFormatPr defaultRowHeight="15" x14ac:dyDescent="0.25"/>
  <cols>
    <col min="1" max="1" width="21.85546875" customWidth="1"/>
    <col min="2" max="2" width="9.5703125" bestFit="1" customWidth="1"/>
  </cols>
  <sheetData>
    <row r="2" spans="1:3" x14ac:dyDescent="0.25">
      <c r="A2" s="11" t="s">
        <v>22</v>
      </c>
    </row>
    <row r="3" spans="1:3" x14ac:dyDescent="0.25">
      <c r="A3" s="11"/>
    </row>
    <row r="4" spans="1:3" x14ac:dyDescent="0.25">
      <c r="A4" s="10"/>
      <c r="B4" t="s">
        <v>29</v>
      </c>
      <c r="C4" t="s">
        <v>30</v>
      </c>
    </row>
    <row r="5" spans="1:3" x14ac:dyDescent="0.25">
      <c r="A5" s="11" t="s">
        <v>24</v>
      </c>
      <c r="B5">
        <v>300</v>
      </c>
      <c r="C5">
        <v>4.75</v>
      </c>
    </row>
    <row r="6" spans="1:3" x14ac:dyDescent="0.25">
      <c r="A6" s="11" t="s">
        <v>25</v>
      </c>
      <c r="B6">
        <v>200</v>
      </c>
      <c r="C6">
        <v>5.25</v>
      </c>
    </row>
    <row r="7" spans="1:3" x14ac:dyDescent="0.25">
      <c r="A7" s="11" t="s">
        <v>26</v>
      </c>
      <c r="B7">
        <v>-250</v>
      </c>
      <c r="C7">
        <v>5.4</v>
      </c>
    </row>
    <row r="8" spans="1:3" x14ac:dyDescent="0.25">
      <c r="A8" s="11" t="s">
        <v>27</v>
      </c>
      <c r="B8">
        <v>400</v>
      </c>
      <c r="C8">
        <v>5.5</v>
      </c>
    </row>
    <row r="9" spans="1:3" x14ac:dyDescent="0.25">
      <c r="A9" s="11" t="s">
        <v>28</v>
      </c>
      <c r="B9">
        <f>-150</f>
        <v>-150</v>
      </c>
      <c r="C9">
        <v>4.8</v>
      </c>
    </row>
    <row r="10" spans="1:3" x14ac:dyDescent="0.25">
      <c r="A10" s="10"/>
    </row>
    <row r="11" spans="1:3" x14ac:dyDescent="0.25">
      <c r="A11" s="10"/>
    </row>
    <row r="12" spans="1:3" x14ac:dyDescent="0.25">
      <c r="A12" s="11" t="s">
        <v>23</v>
      </c>
    </row>
    <row r="14" spans="1:3" x14ac:dyDescent="0.25">
      <c r="A14" s="12">
        <v>2018</v>
      </c>
    </row>
    <row r="15" spans="1:3" x14ac:dyDescent="0.25">
      <c r="A15" s="13" t="s">
        <v>33</v>
      </c>
      <c r="B15" s="1">
        <f>250*C5</f>
        <v>1187.5</v>
      </c>
    </row>
    <row r="16" spans="1:3" x14ac:dyDescent="0.25">
      <c r="A16" s="13" t="s">
        <v>34</v>
      </c>
      <c r="B16" s="1">
        <f>-B7*C7</f>
        <v>1350</v>
      </c>
    </row>
    <row r="17" spans="1:2" x14ac:dyDescent="0.25">
      <c r="A17" s="7" t="s">
        <v>31</v>
      </c>
      <c r="B17" s="14">
        <f>B16-B15</f>
        <v>162.5</v>
      </c>
    </row>
    <row r="18" spans="1:2" x14ac:dyDescent="0.25">
      <c r="B18" s="1"/>
    </row>
    <row r="19" spans="1:2" x14ac:dyDescent="0.25">
      <c r="A19" s="15" t="s">
        <v>32</v>
      </c>
      <c r="B19" s="1"/>
    </row>
    <row r="20" spans="1:2" x14ac:dyDescent="0.25">
      <c r="B20" s="1"/>
    </row>
    <row r="21" spans="1:2" x14ac:dyDescent="0.25">
      <c r="A21" s="12">
        <v>2019</v>
      </c>
      <c r="B21" s="1"/>
    </row>
    <row r="22" spans="1:2" x14ac:dyDescent="0.25">
      <c r="A22" s="13" t="s">
        <v>33</v>
      </c>
      <c r="B22" s="1">
        <f>50*C5+(100*C6)</f>
        <v>762.5</v>
      </c>
    </row>
    <row r="23" spans="1:2" x14ac:dyDescent="0.25">
      <c r="A23" s="13" t="s">
        <v>34</v>
      </c>
      <c r="B23" s="1">
        <f>-C9*B9</f>
        <v>720</v>
      </c>
    </row>
    <row r="24" spans="1:2" x14ac:dyDescent="0.25">
      <c r="A24" s="7" t="s">
        <v>35</v>
      </c>
      <c r="B24" s="14">
        <f>B23-B22</f>
        <v>-42.5</v>
      </c>
    </row>
    <row r="26" spans="1:2" x14ac:dyDescent="0.25">
      <c r="A26" s="15"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Q 2</vt:lpstr>
      <vt:lpstr>Q3</vt:lpstr>
      <vt:lpstr>Sheet5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2020-10-23T17:33:37Z</dcterms:created>
  <dcterms:modified xsi:type="dcterms:W3CDTF">2020-12-17T00:30:04Z</dcterms:modified>
</cp:coreProperties>
</file>