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"/>
    </mc:Choice>
  </mc:AlternateContent>
  <bookViews>
    <workbookView xWindow="0" yWindow="0" windowWidth="13350" windowHeight="708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59" i="1" l="1"/>
  <c r="D58" i="1"/>
  <c r="E58" i="1" s="1"/>
  <c r="E57" i="1"/>
  <c r="D57" i="1"/>
  <c r="D56" i="1"/>
  <c r="E56" i="1" s="1"/>
  <c r="E55" i="1"/>
  <c r="D55" i="1"/>
  <c r="D54" i="1"/>
  <c r="E54" i="1" s="1"/>
  <c r="E53" i="1"/>
  <c r="E60" i="1" s="1"/>
  <c r="D53" i="1"/>
  <c r="C53" i="1"/>
  <c r="C54" i="1" s="1"/>
  <c r="C55" i="1" s="1"/>
  <c r="C56" i="1" s="1"/>
  <c r="C57" i="1" s="1"/>
  <c r="B46" i="1"/>
  <c r="D45" i="1"/>
  <c r="E45" i="1" s="1"/>
  <c r="E44" i="1"/>
  <c r="D44" i="1"/>
  <c r="D43" i="1"/>
  <c r="E43" i="1" s="1"/>
  <c r="D42" i="1"/>
  <c r="E42" i="1" s="1"/>
  <c r="D41" i="1"/>
  <c r="E41" i="1" s="1"/>
  <c r="E40" i="1"/>
  <c r="D40" i="1"/>
  <c r="D39" i="1"/>
  <c r="E39" i="1" s="1"/>
  <c r="D38" i="1"/>
  <c r="E38" i="1" s="1"/>
  <c r="C38" i="1"/>
  <c r="C39" i="1" s="1"/>
  <c r="C40" i="1" s="1"/>
  <c r="C41" i="1" s="1"/>
  <c r="B31" i="1"/>
  <c r="D30" i="1"/>
  <c r="E30" i="1" s="1"/>
  <c r="E29" i="1"/>
  <c r="D29" i="1"/>
  <c r="D28" i="1"/>
  <c r="E28" i="1" s="1"/>
  <c r="D27" i="1"/>
  <c r="E27" i="1" s="1"/>
  <c r="D26" i="1"/>
  <c r="E26" i="1" s="1"/>
  <c r="E25" i="1"/>
  <c r="D25" i="1"/>
  <c r="D24" i="1"/>
  <c r="E24" i="1" s="1"/>
  <c r="D23" i="1"/>
  <c r="E23" i="1" s="1"/>
  <c r="C23" i="1"/>
  <c r="C24" i="1" s="1"/>
  <c r="C25" i="1" s="1"/>
  <c r="C26" i="1" s="1"/>
  <c r="D22" i="1"/>
  <c r="E22" i="1" s="1"/>
  <c r="C22" i="1"/>
  <c r="B15" i="1"/>
  <c r="E14" i="1"/>
  <c r="D14" i="1"/>
  <c r="D13" i="1"/>
  <c r="E13" i="1" s="1"/>
  <c r="D12" i="1"/>
  <c r="E12" i="1" s="1"/>
  <c r="D11" i="1"/>
  <c r="E11" i="1" s="1"/>
  <c r="E10" i="1"/>
  <c r="D10" i="1"/>
  <c r="D9" i="1"/>
  <c r="E9" i="1" s="1"/>
  <c r="D8" i="1"/>
  <c r="E8" i="1" s="1"/>
  <c r="D7" i="1"/>
  <c r="E7" i="1" s="1"/>
  <c r="E6" i="1"/>
  <c r="D6" i="1"/>
  <c r="D5" i="1"/>
  <c r="E5" i="1" s="1"/>
  <c r="D4" i="1"/>
  <c r="E4" i="1" s="1"/>
  <c r="C4" i="1"/>
  <c r="C5" i="1" s="1"/>
  <c r="C6" i="1" s="1"/>
  <c r="C7" i="1" s="1"/>
  <c r="C16" i="1" l="1"/>
  <c r="C8" i="1"/>
  <c r="C9" i="1" s="1"/>
  <c r="C10" i="1" s="1"/>
  <c r="C11" i="1" s="1"/>
  <c r="C12" i="1" s="1"/>
  <c r="C13" i="1" s="1"/>
  <c r="C14" i="1" s="1"/>
  <c r="E15" i="1"/>
  <c r="E16" i="1"/>
  <c r="E32" i="1"/>
  <c r="E31" i="1"/>
  <c r="C32" i="1"/>
  <c r="C27" i="1"/>
  <c r="C28" i="1" s="1"/>
  <c r="C29" i="1" s="1"/>
  <c r="C30" i="1" s="1"/>
  <c r="C42" i="1"/>
  <c r="C43" i="1" s="1"/>
  <c r="C44" i="1" s="1"/>
  <c r="C45" i="1" s="1"/>
  <c r="C47" i="1"/>
  <c r="C60" i="1"/>
  <c r="C58" i="1"/>
  <c r="E46" i="1"/>
  <c r="E47" i="1"/>
  <c r="E59" i="1"/>
</calcChain>
</file>

<file path=xl/sharedStrings.xml><?xml version="1.0" encoding="utf-8"?>
<sst xmlns="http://schemas.openxmlformats.org/spreadsheetml/2006/main" count="52" uniqueCount="18">
  <si>
    <t>Computation of NPV, IRR, PI and Payback Period for Project A:</t>
  </si>
  <si>
    <t>Year</t>
  </si>
  <si>
    <t>Cash Flows</t>
  </si>
  <si>
    <t>Cumlative Cash</t>
  </si>
  <si>
    <t>PVIF @12.80%</t>
  </si>
  <si>
    <t xml:space="preserve">Present Value of </t>
  </si>
  <si>
    <t>Flows</t>
  </si>
  <si>
    <t xml:space="preserve">IRR = </t>
  </si>
  <si>
    <t>NPV =</t>
  </si>
  <si>
    <t>Payback Period =</t>
  </si>
  <si>
    <t xml:space="preserve">PI = </t>
  </si>
  <si>
    <t>Years</t>
  </si>
  <si>
    <t>Computation of NPV, IRR, PI and Payback Period for Project B:</t>
  </si>
  <si>
    <t>PVIF @14.30%</t>
  </si>
  <si>
    <t>Computation of NPV, IRR, PI and Payback Period for Project C:</t>
  </si>
  <si>
    <t>PVIF @10.55%</t>
  </si>
  <si>
    <t>Computation of NPV, IRR, PI and Payback Period for Project D:</t>
  </si>
  <si>
    <t>PVIF @8.30%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</si>
</sst>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&quot;$&quot;#,##0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0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10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2" fontId="2" fillId="0" borderId="0" xfId="0" applyNumberFormat="1" applyFont="1" applyAlignment="1">
      <alignment horizontal="center"/>
    </xf>
    <xf numFmtId="2" fontId="2" fillId="0" borderId="0" xfId="1" applyNumberFormat="1" applyFont="1" applyAlignment="1">
      <alignment horizontal="center"/>
    </xf>
    <xf numFmtId="2" fontId="0" fillId="0" borderId="0" xfId="0" applyNumberFormat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1"/>
  <sheetViews>
    <sheetView tabSelected="1" workbookViewId="0">
      <selection sqref="A1:XFD1048576"/>
    </sheetView>
  </sheetViews>
  <sheetFormatPr defaultRowHeight="15" x14ac:dyDescent="0.25"/>
  <cols>
    <col min="1" max="1" width="6" customWidth="1"/>
    <col min="2" max="2" width="13" customWidth="1"/>
    <col min="3" max="3" width="9.42578125" customWidth="1"/>
    <col min="4" max="4" width="9.85546875" customWidth="1"/>
    <col min="5" max="5" width="12.85546875" customWidth="1"/>
  </cols>
  <sheetData>
    <row r="1" spans="1:5" x14ac:dyDescent="0.25">
      <c r="A1" s="1" t="s">
        <v>0</v>
      </c>
      <c r="B1" s="1"/>
      <c r="C1" s="1"/>
      <c r="D1" s="1"/>
      <c r="E1" s="1"/>
    </row>
    <row r="2" spans="1:5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 x14ac:dyDescent="0.25">
      <c r="A3" s="2"/>
      <c r="B3" s="2"/>
      <c r="C3" s="2" t="s">
        <v>6</v>
      </c>
      <c r="D3" s="2"/>
      <c r="E3" s="2" t="s">
        <v>2</v>
      </c>
    </row>
    <row r="4" spans="1:5" x14ac:dyDescent="0.25">
      <c r="A4" s="3">
        <v>0</v>
      </c>
      <c r="B4" s="3">
        <v>-8750000</v>
      </c>
      <c r="C4" s="3">
        <f>B4+0</f>
        <v>-8750000</v>
      </c>
      <c r="D4" s="3">
        <f>1/(1+12.8%)^A4</f>
        <v>1</v>
      </c>
      <c r="E4" s="4">
        <f>B4*D4</f>
        <v>-8750000</v>
      </c>
    </row>
    <row r="5" spans="1:5" x14ac:dyDescent="0.25">
      <c r="A5" s="3">
        <v>1</v>
      </c>
      <c r="B5" s="3">
        <v>2500000</v>
      </c>
      <c r="C5" s="3">
        <f>B5+C4</f>
        <v>-6250000</v>
      </c>
      <c r="D5" s="3">
        <f t="shared" ref="D5:D14" si="0">1/(1+12.8%)^A5</f>
        <v>0.88652482269503541</v>
      </c>
      <c r="E5" s="4">
        <f t="shared" ref="E5:E14" si="1">B5*D5</f>
        <v>2216312.0567375887</v>
      </c>
    </row>
    <row r="6" spans="1:5" x14ac:dyDescent="0.25">
      <c r="A6" s="3">
        <v>2</v>
      </c>
      <c r="B6" s="3">
        <v>2500000</v>
      </c>
      <c r="C6" s="3">
        <f>B6+C5</f>
        <v>-3750000</v>
      </c>
      <c r="D6" s="3">
        <f t="shared" si="0"/>
        <v>0.78592626125446396</v>
      </c>
      <c r="E6" s="4">
        <f t="shared" si="1"/>
        <v>1964815.65313616</v>
      </c>
    </row>
    <row r="7" spans="1:5" x14ac:dyDescent="0.25">
      <c r="A7" s="3">
        <v>3</v>
      </c>
      <c r="B7" s="3">
        <v>2000000</v>
      </c>
      <c r="C7" s="3">
        <f t="shared" ref="C7:C14" si="2">B7+C6</f>
        <v>-1750000</v>
      </c>
      <c r="D7" s="3">
        <f t="shared" si="0"/>
        <v>0.69674313940998567</v>
      </c>
      <c r="E7" s="4">
        <f t="shared" si="1"/>
        <v>1393486.2788199713</v>
      </c>
    </row>
    <row r="8" spans="1:5" x14ac:dyDescent="0.25">
      <c r="A8" s="3">
        <v>4</v>
      </c>
      <c r="B8" s="3">
        <v>2000000</v>
      </c>
      <c r="C8" s="3">
        <f t="shared" si="2"/>
        <v>250000</v>
      </c>
      <c r="D8" s="3">
        <f t="shared" si="0"/>
        <v>0.61768008812941988</v>
      </c>
      <c r="E8" s="4">
        <f t="shared" si="1"/>
        <v>1235360.1762588397</v>
      </c>
    </row>
    <row r="9" spans="1:5" x14ac:dyDescent="0.25">
      <c r="A9" s="3">
        <v>5</v>
      </c>
      <c r="B9" s="3">
        <v>1500000</v>
      </c>
      <c r="C9" s="3">
        <f t="shared" si="2"/>
        <v>1750000</v>
      </c>
      <c r="D9" s="3">
        <f t="shared" si="0"/>
        <v>0.54758873061118785</v>
      </c>
      <c r="E9" s="4">
        <f t="shared" si="1"/>
        <v>821383.09591678181</v>
      </c>
    </row>
    <row r="10" spans="1:5" x14ac:dyDescent="0.25">
      <c r="A10" s="3">
        <v>6</v>
      </c>
      <c r="B10" s="3">
        <v>1500000</v>
      </c>
      <c r="C10" s="3">
        <f t="shared" si="2"/>
        <v>3250000</v>
      </c>
      <c r="D10" s="3">
        <f t="shared" si="0"/>
        <v>0.48545100231488281</v>
      </c>
      <c r="E10" s="4">
        <f t="shared" si="1"/>
        <v>728176.50347232423</v>
      </c>
    </row>
    <row r="11" spans="1:5" x14ac:dyDescent="0.25">
      <c r="A11" s="3">
        <v>7</v>
      </c>
      <c r="B11" s="3">
        <v>1500000</v>
      </c>
      <c r="C11" s="3">
        <f t="shared" si="2"/>
        <v>4750000</v>
      </c>
      <c r="D11" s="3">
        <f t="shared" si="0"/>
        <v>0.43036436375432868</v>
      </c>
      <c r="E11" s="4">
        <f t="shared" si="1"/>
        <v>645546.54563149298</v>
      </c>
    </row>
    <row r="12" spans="1:5" x14ac:dyDescent="0.25">
      <c r="A12" s="3">
        <v>8</v>
      </c>
      <c r="B12" s="3">
        <v>500000</v>
      </c>
      <c r="C12" s="3">
        <f t="shared" si="2"/>
        <v>5250000</v>
      </c>
      <c r="D12" s="3">
        <f t="shared" si="0"/>
        <v>0.38152869127156797</v>
      </c>
      <c r="E12" s="4">
        <f t="shared" si="1"/>
        <v>190764.34563578398</v>
      </c>
    </row>
    <row r="13" spans="1:5" x14ac:dyDescent="0.25">
      <c r="A13" s="3">
        <v>9</v>
      </c>
      <c r="B13" s="3">
        <v>250000</v>
      </c>
      <c r="C13" s="3">
        <f t="shared" si="2"/>
        <v>5500000</v>
      </c>
      <c r="D13" s="3">
        <f t="shared" si="0"/>
        <v>0.33823465538259567</v>
      </c>
      <c r="E13" s="4">
        <f t="shared" si="1"/>
        <v>84558.663845648916</v>
      </c>
    </row>
    <row r="14" spans="1:5" x14ac:dyDescent="0.25">
      <c r="A14" s="3">
        <v>10</v>
      </c>
      <c r="B14" s="3">
        <v>250000</v>
      </c>
      <c r="C14" s="3">
        <f t="shared" si="2"/>
        <v>5750000</v>
      </c>
      <c r="D14" s="3">
        <f t="shared" si="0"/>
        <v>0.29985341789237202</v>
      </c>
      <c r="E14" s="4">
        <f t="shared" si="1"/>
        <v>74963.354473093001</v>
      </c>
    </row>
    <row r="15" spans="1:5" x14ac:dyDescent="0.25">
      <c r="A15" s="2" t="s">
        <v>7</v>
      </c>
      <c r="B15" s="5">
        <f>IRR(B4:B14)</f>
        <v>0.15109987262646385</v>
      </c>
      <c r="C15" s="2"/>
      <c r="D15" s="2" t="s">
        <v>8</v>
      </c>
      <c r="E15" s="6">
        <f>SUM(E4:E14)</f>
        <v>605366.67392768478</v>
      </c>
    </row>
    <row r="16" spans="1:5" x14ac:dyDescent="0.25">
      <c r="A16" s="2"/>
      <c r="B16" s="2" t="s">
        <v>9</v>
      </c>
      <c r="C16" s="2">
        <f>A7+(-C7/B8)</f>
        <v>3.875</v>
      </c>
      <c r="D16" s="2" t="s">
        <v>10</v>
      </c>
      <c r="E16" s="7">
        <f>SUM(E5:E14)/-E4</f>
        <v>1.0691847627345925</v>
      </c>
    </row>
    <row r="17" spans="1:5" x14ac:dyDescent="0.25">
      <c r="A17" s="2"/>
      <c r="B17" s="2"/>
      <c r="C17" s="2" t="s">
        <v>11</v>
      </c>
      <c r="D17" s="2"/>
      <c r="E17" s="2"/>
    </row>
    <row r="19" spans="1:5" x14ac:dyDescent="0.25">
      <c r="A19" s="1" t="s">
        <v>12</v>
      </c>
      <c r="B19" s="1"/>
      <c r="C19" s="1"/>
      <c r="D19" s="1"/>
      <c r="E19" s="1"/>
    </row>
    <row r="20" spans="1:5" x14ac:dyDescent="0.25">
      <c r="A20" s="2" t="s">
        <v>1</v>
      </c>
      <c r="B20" s="2" t="s">
        <v>2</v>
      </c>
      <c r="C20" s="2" t="s">
        <v>3</v>
      </c>
      <c r="D20" s="2" t="s">
        <v>13</v>
      </c>
      <c r="E20" s="2" t="s">
        <v>5</v>
      </c>
    </row>
    <row r="21" spans="1:5" x14ac:dyDescent="0.25">
      <c r="A21" s="2"/>
      <c r="B21" s="2"/>
      <c r="C21" s="2" t="s">
        <v>6</v>
      </c>
      <c r="D21" s="2"/>
      <c r="E21" s="2" t="s">
        <v>2</v>
      </c>
    </row>
    <row r="22" spans="1:5" x14ac:dyDescent="0.25">
      <c r="A22" s="3">
        <v>0</v>
      </c>
      <c r="B22" s="3">
        <v>-8000000</v>
      </c>
      <c r="C22" s="3">
        <f>B22+0</f>
        <v>-8000000</v>
      </c>
      <c r="D22" s="3">
        <f>1/(1+14.3%)^A22</f>
        <v>1</v>
      </c>
      <c r="E22" s="4">
        <f>B22*D22</f>
        <v>-8000000</v>
      </c>
    </row>
    <row r="23" spans="1:5" x14ac:dyDescent="0.25">
      <c r="A23" s="3">
        <v>1</v>
      </c>
      <c r="B23" s="3">
        <v>2000000</v>
      </c>
      <c r="C23" s="3">
        <f>B23+C22</f>
        <v>-6000000</v>
      </c>
      <c r="D23" s="3">
        <f t="shared" ref="D23:D30" si="3">1/(1+14.3%)^A23</f>
        <v>0.87489063867016625</v>
      </c>
      <c r="E23" s="4">
        <f t="shared" ref="E23:E30" si="4">B23*D23</f>
        <v>1749781.2773403325</v>
      </c>
    </row>
    <row r="24" spans="1:5" x14ac:dyDescent="0.25">
      <c r="A24" s="3">
        <v>2</v>
      </c>
      <c r="B24" s="3">
        <v>2000000</v>
      </c>
      <c r="C24" s="3">
        <f>B24+C23</f>
        <v>-4000000</v>
      </c>
      <c r="D24" s="3">
        <f t="shared" si="3"/>
        <v>0.76543362963269135</v>
      </c>
      <c r="E24" s="4">
        <f t="shared" si="4"/>
        <v>1530867.2592653828</v>
      </c>
    </row>
    <row r="25" spans="1:5" x14ac:dyDescent="0.25">
      <c r="A25" s="3">
        <v>3</v>
      </c>
      <c r="B25" s="3">
        <v>2000000</v>
      </c>
      <c r="C25" s="3">
        <f t="shared" ref="C25:C30" si="5">B25+C24</f>
        <v>-2000000</v>
      </c>
      <c r="D25" s="3">
        <f t="shared" si="3"/>
        <v>0.66967071708896875</v>
      </c>
      <c r="E25" s="4">
        <f t="shared" si="4"/>
        <v>1339341.4341779375</v>
      </c>
    </row>
    <row r="26" spans="1:5" x14ac:dyDescent="0.25">
      <c r="A26" s="3">
        <v>4</v>
      </c>
      <c r="B26" s="3">
        <v>1500000</v>
      </c>
      <c r="C26" s="3">
        <f t="shared" si="5"/>
        <v>-500000</v>
      </c>
      <c r="D26" s="3">
        <f t="shared" si="3"/>
        <v>0.58588864137267616</v>
      </c>
      <c r="E26" s="4">
        <f t="shared" si="4"/>
        <v>878832.96205901424</v>
      </c>
    </row>
    <row r="27" spans="1:5" x14ac:dyDescent="0.25">
      <c r="A27" s="3">
        <v>5</v>
      </c>
      <c r="B27" s="3">
        <v>1200000</v>
      </c>
      <c r="C27" s="3">
        <f t="shared" si="5"/>
        <v>700000</v>
      </c>
      <c r="D27" s="3">
        <f t="shared" si="3"/>
        <v>0.51258848764013665</v>
      </c>
      <c r="E27" s="4">
        <f t="shared" si="4"/>
        <v>615106.18516816397</v>
      </c>
    </row>
    <row r="28" spans="1:5" x14ac:dyDescent="0.25">
      <c r="A28" s="3">
        <v>6</v>
      </c>
      <c r="B28" s="3">
        <v>1200000</v>
      </c>
      <c r="C28" s="3">
        <f t="shared" si="5"/>
        <v>1900000</v>
      </c>
      <c r="D28" s="3">
        <f t="shared" si="3"/>
        <v>0.44845886932645379</v>
      </c>
      <c r="E28" s="4">
        <f t="shared" si="4"/>
        <v>538150.64319174457</v>
      </c>
    </row>
    <row r="29" spans="1:5" x14ac:dyDescent="0.25">
      <c r="A29" s="3">
        <v>7</v>
      </c>
      <c r="B29" s="3">
        <v>1200000</v>
      </c>
      <c r="C29" s="3">
        <f t="shared" si="5"/>
        <v>3100000</v>
      </c>
      <c r="D29" s="3">
        <f t="shared" si="3"/>
        <v>0.3923524666023217</v>
      </c>
      <c r="E29" s="4">
        <f t="shared" si="4"/>
        <v>470822.95992278605</v>
      </c>
    </row>
    <row r="30" spans="1:5" x14ac:dyDescent="0.25">
      <c r="A30" s="3">
        <v>8</v>
      </c>
      <c r="B30" s="3">
        <v>500000</v>
      </c>
      <c r="C30" s="3">
        <f t="shared" si="5"/>
        <v>3600000</v>
      </c>
      <c r="D30" s="3">
        <f t="shared" si="3"/>
        <v>0.34326550008952034</v>
      </c>
      <c r="E30" s="4">
        <f t="shared" si="4"/>
        <v>171632.75004476018</v>
      </c>
    </row>
    <row r="31" spans="1:5" x14ac:dyDescent="0.25">
      <c r="A31" s="2" t="s">
        <v>7</v>
      </c>
      <c r="B31" s="5">
        <f>IRR(B22:B30)</f>
        <v>0.11101274929461336</v>
      </c>
      <c r="C31" s="2"/>
      <c r="D31" s="2" t="s">
        <v>8</v>
      </c>
      <c r="E31" s="6">
        <f>SUM(E22:E30)</f>
        <v>-705464.52882987901</v>
      </c>
    </row>
    <row r="32" spans="1:5" x14ac:dyDescent="0.25">
      <c r="A32" s="2"/>
      <c r="B32" s="2" t="s">
        <v>9</v>
      </c>
      <c r="C32" s="8">
        <f>A26+(-C26/B27)</f>
        <v>4.416666666666667</v>
      </c>
      <c r="D32" s="2" t="s">
        <v>10</v>
      </c>
      <c r="E32" s="7">
        <f>SUM(E23:E30)/-E22</f>
        <v>0.91181693389626528</v>
      </c>
    </row>
    <row r="33" spans="1:5" x14ac:dyDescent="0.25">
      <c r="A33" s="2"/>
      <c r="B33" s="2"/>
      <c r="C33" s="2" t="s">
        <v>11</v>
      </c>
      <c r="D33" s="2"/>
      <c r="E33" s="2"/>
    </row>
    <row r="35" spans="1:5" x14ac:dyDescent="0.25">
      <c r="A35" s="1" t="s">
        <v>14</v>
      </c>
      <c r="B35" s="1"/>
      <c r="C35" s="1"/>
      <c r="D35" s="1"/>
      <c r="E35" s="1"/>
    </row>
    <row r="36" spans="1:5" x14ac:dyDescent="0.25">
      <c r="A36" s="2" t="s">
        <v>1</v>
      </c>
      <c r="B36" s="2" t="s">
        <v>2</v>
      </c>
      <c r="C36" s="2" t="s">
        <v>3</v>
      </c>
      <c r="D36" s="2" t="s">
        <v>15</v>
      </c>
      <c r="E36" s="2" t="s">
        <v>5</v>
      </c>
    </row>
    <row r="37" spans="1:5" x14ac:dyDescent="0.25">
      <c r="A37" s="2"/>
      <c r="B37" s="2"/>
      <c r="C37" s="2" t="s">
        <v>6</v>
      </c>
      <c r="D37" s="2"/>
      <c r="E37" s="2" t="s">
        <v>2</v>
      </c>
    </row>
    <row r="38" spans="1:5" x14ac:dyDescent="0.25">
      <c r="A38" s="3">
        <v>0</v>
      </c>
      <c r="B38" s="3">
        <v>-5500000</v>
      </c>
      <c r="C38" s="3">
        <f>B38+0</f>
        <v>-5500000</v>
      </c>
      <c r="D38" s="3">
        <f>1/(1+10.55%)^A38</f>
        <v>1</v>
      </c>
      <c r="E38" s="4">
        <f>B38*D38</f>
        <v>-5500000</v>
      </c>
    </row>
    <row r="39" spans="1:5" x14ac:dyDescent="0.25">
      <c r="A39" s="3">
        <v>1</v>
      </c>
      <c r="B39" s="3">
        <v>2000000</v>
      </c>
      <c r="C39" s="3">
        <f>B39+C38</f>
        <v>-3500000</v>
      </c>
      <c r="D39" s="3">
        <f t="shared" ref="D39:D45" si="6">1/(1+10.55%)^A39</f>
        <v>0.90456806874717333</v>
      </c>
      <c r="E39" s="4">
        <f t="shared" ref="E39:E45" si="7">B39*D39</f>
        <v>1809136.1374943466</v>
      </c>
    </row>
    <row r="40" spans="1:5" x14ac:dyDescent="0.25">
      <c r="A40" s="3">
        <v>2</v>
      </c>
      <c r="B40" s="3">
        <v>1500000</v>
      </c>
      <c r="C40" s="3">
        <f>B40+C39</f>
        <v>-2000000</v>
      </c>
      <c r="D40" s="3">
        <f t="shared" si="6"/>
        <v>0.81824339099699084</v>
      </c>
      <c r="E40" s="4">
        <f t="shared" si="7"/>
        <v>1227365.0864954863</v>
      </c>
    </row>
    <row r="41" spans="1:5" x14ac:dyDescent="0.25">
      <c r="A41" s="3">
        <v>3</v>
      </c>
      <c r="B41" s="3">
        <v>1500000</v>
      </c>
      <c r="C41" s="3">
        <f t="shared" ref="C41:C45" si="8">B41+C40</f>
        <v>-500000</v>
      </c>
      <c r="D41" s="3">
        <f t="shared" si="6"/>
        <v>0.74015684395928616</v>
      </c>
      <c r="E41" s="4">
        <f t="shared" si="7"/>
        <v>1110235.2659389293</v>
      </c>
    </row>
    <row r="42" spans="1:5" x14ac:dyDescent="0.25">
      <c r="A42" s="3">
        <v>4</v>
      </c>
      <c r="B42" s="3">
        <v>1500000</v>
      </c>
      <c r="C42" s="3">
        <f t="shared" si="8"/>
        <v>1000000</v>
      </c>
      <c r="D42" s="3">
        <f t="shared" si="6"/>
        <v>0.66952224691025441</v>
      </c>
      <c r="E42" s="4">
        <f t="shared" si="7"/>
        <v>1004283.3703653816</v>
      </c>
    </row>
    <row r="43" spans="1:5" x14ac:dyDescent="0.25">
      <c r="A43" s="3">
        <v>5</v>
      </c>
      <c r="B43" s="3">
        <v>1000000</v>
      </c>
      <c r="C43" s="3">
        <f t="shared" si="8"/>
        <v>2000000</v>
      </c>
      <c r="D43" s="3">
        <f t="shared" si="6"/>
        <v>0.60562844587087694</v>
      </c>
      <c r="E43" s="4">
        <f t="shared" si="7"/>
        <v>605628.44587087689</v>
      </c>
    </row>
    <row r="44" spans="1:5" x14ac:dyDescent="0.25">
      <c r="A44" s="3">
        <v>6</v>
      </c>
      <c r="B44" s="3">
        <v>1000000</v>
      </c>
      <c r="C44" s="3">
        <f t="shared" si="8"/>
        <v>3000000</v>
      </c>
      <c r="D44" s="3">
        <f t="shared" si="6"/>
        <v>0.54783215365977123</v>
      </c>
      <c r="E44" s="4">
        <f t="shared" si="7"/>
        <v>547832.1536597712</v>
      </c>
    </row>
    <row r="45" spans="1:5" x14ac:dyDescent="0.25">
      <c r="A45" s="3">
        <v>7</v>
      </c>
      <c r="B45" s="3">
        <v>500000</v>
      </c>
      <c r="C45" s="3">
        <f t="shared" si="8"/>
        <v>3500000</v>
      </c>
      <c r="D45" s="3">
        <f t="shared" si="6"/>
        <v>0.49555147323362381</v>
      </c>
      <c r="E45" s="4">
        <f t="shared" si="7"/>
        <v>247775.73661681189</v>
      </c>
    </row>
    <row r="46" spans="1:5" x14ac:dyDescent="0.25">
      <c r="A46" s="2" t="s">
        <v>7</v>
      </c>
      <c r="B46" s="5">
        <f>IRR(B38:B45)</f>
        <v>0.17411563591684809</v>
      </c>
      <c r="C46" s="2"/>
      <c r="D46" s="2" t="s">
        <v>8</v>
      </c>
      <c r="E46" s="6">
        <f>SUM(E38:E45)</f>
        <v>1052256.1964416041</v>
      </c>
    </row>
    <row r="47" spans="1:5" x14ac:dyDescent="0.25">
      <c r="A47" s="2"/>
      <c r="B47" s="2" t="s">
        <v>9</v>
      </c>
      <c r="C47" s="8">
        <f>A41+(-C41/B42)</f>
        <v>3.3333333333333335</v>
      </c>
      <c r="D47" s="2" t="s">
        <v>10</v>
      </c>
      <c r="E47" s="7">
        <f>SUM(E39:E45)/-E38</f>
        <v>1.191319308443928</v>
      </c>
    </row>
    <row r="48" spans="1:5" x14ac:dyDescent="0.25">
      <c r="A48" s="2"/>
      <c r="B48" s="2"/>
      <c r="C48" s="2" t="s">
        <v>11</v>
      </c>
      <c r="D48" s="2"/>
      <c r="E48" s="2"/>
    </row>
    <row r="50" spans="1:5" x14ac:dyDescent="0.25">
      <c r="A50" s="1" t="s">
        <v>16</v>
      </c>
      <c r="B50" s="1"/>
      <c r="C50" s="1"/>
      <c r="D50" s="1"/>
      <c r="E50" s="1"/>
    </row>
    <row r="51" spans="1:5" x14ac:dyDescent="0.25">
      <c r="A51" s="2" t="s">
        <v>1</v>
      </c>
      <c r="B51" s="2" t="s">
        <v>2</v>
      </c>
      <c r="C51" s="2" t="s">
        <v>3</v>
      </c>
      <c r="D51" s="2" t="s">
        <v>17</v>
      </c>
      <c r="E51" s="2" t="s">
        <v>5</v>
      </c>
    </row>
    <row r="52" spans="1:5" x14ac:dyDescent="0.25">
      <c r="A52" s="2"/>
      <c r="B52" s="2"/>
      <c r="C52" s="2" t="s">
        <v>6</v>
      </c>
      <c r="D52" s="2"/>
      <c r="E52" s="2" t="s">
        <v>2</v>
      </c>
    </row>
    <row r="53" spans="1:5" x14ac:dyDescent="0.25">
      <c r="A53" s="3">
        <v>0</v>
      </c>
      <c r="B53" s="9">
        <v>-5575000</v>
      </c>
      <c r="C53" s="3">
        <f>B53+0</f>
        <v>-5575000</v>
      </c>
      <c r="D53" s="3">
        <f>1/(1+8.3%)^A53</f>
        <v>1</v>
      </c>
      <c r="E53" s="4">
        <f>B53*D53</f>
        <v>-5575000</v>
      </c>
    </row>
    <row r="54" spans="1:5" x14ac:dyDescent="0.25">
      <c r="A54" s="3">
        <v>1</v>
      </c>
      <c r="B54" s="9">
        <v>1500000</v>
      </c>
      <c r="C54" s="3">
        <f>B54+C53</f>
        <v>-4075000</v>
      </c>
      <c r="D54" s="3">
        <f t="shared" ref="D54:D58" si="9">1/(1+8.3%)^A54</f>
        <v>0.92336103416435833</v>
      </c>
      <c r="E54" s="4">
        <f t="shared" ref="E54:E58" si="10">B54*D54</f>
        <v>1385041.5512465376</v>
      </c>
    </row>
    <row r="55" spans="1:5" x14ac:dyDescent="0.25">
      <c r="A55" s="3">
        <v>2</v>
      </c>
      <c r="B55" s="9">
        <v>1500000</v>
      </c>
      <c r="C55" s="3">
        <f>B55+C54</f>
        <v>-2575000</v>
      </c>
      <c r="D55" s="3">
        <f t="shared" si="9"/>
        <v>0.85259559941307328</v>
      </c>
      <c r="E55" s="4">
        <f t="shared" si="10"/>
        <v>1278893.39911961</v>
      </c>
    </row>
    <row r="56" spans="1:5" x14ac:dyDescent="0.25">
      <c r="A56" s="3">
        <v>3</v>
      </c>
      <c r="B56" s="9">
        <v>1000000</v>
      </c>
      <c r="C56" s="3">
        <f t="shared" ref="C56:C58" si="11">B56+C55</f>
        <v>-1575000</v>
      </c>
      <c r="D56" s="3">
        <f t="shared" si="9"/>
        <v>0.78725355439803635</v>
      </c>
      <c r="E56" s="4">
        <f t="shared" si="10"/>
        <v>787253.55439803633</v>
      </c>
    </row>
    <row r="57" spans="1:5" x14ac:dyDescent="0.25">
      <c r="A57" s="3">
        <v>4</v>
      </c>
      <c r="B57" s="9">
        <v>1000000</v>
      </c>
      <c r="C57" s="3">
        <f t="shared" si="11"/>
        <v>-575000</v>
      </c>
      <c r="D57" s="3">
        <f t="shared" si="9"/>
        <v>0.72691925613853769</v>
      </c>
      <c r="E57" s="4">
        <f t="shared" si="10"/>
        <v>726919.25613853766</v>
      </c>
    </row>
    <row r="58" spans="1:5" x14ac:dyDescent="0.25">
      <c r="A58" s="3">
        <v>5</v>
      </c>
      <c r="B58" s="9">
        <v>1000000</v>
      </c>
      <c r="C58" s="3">
        <f t="shared" si="11"/>
        <v>425000</v>
      </c>
      <c r="D58" s="3">
        <f t="shared" si="9"/>
        <v>0.67120891610206623</v>
      </c>
      <c r="E58" s="4">
        <f t="shared" si="10"/>
        <v>671208.91610206629</v>
      </c>
    </row>
    <row r="59" spans="1:5" x14ac:dyDescent="0.25">
      <c r="A59" s="2" t="s">
        <v>7</v>
      </c>
      <c r="B59" s="5">
        <f>IRR(B53:B58)</f>
        <v>2.7349155419376769E-2</v>
      </c>
      <c r="C59" s="2"/>
      <c r="D59" s="2" t="s">
        <v>8</v>
      </c>
      <c r="E59" s="6">
        <f>SUM(E51:E58)</f>
        <v>-725683.32299521181</v>
      </c>
    </row>
    <row r="60" spans="1:5" x14ac:dyDescent="0.25">
      <c r="A60" s="2"/>
      <c r="B60" s="2" t="s">
        <v>9</v>
      </c>
      <c r="C60" s="8">
        <f>A57+(-C57/B58)</f>
        <v>4.5750000000000002</v>
      </c>
      <c r="D60" s="2" t="s">
        <v>10</v>
      </c>
      <c r="E60" s="7">
        <f>SUM(E54:E58)/-E53</f>
        <v>0.86983258780354944</v>
      </c>
    </row>
    <row r="61" spans="1:5" x14ac:dyDescent="0.25">
      <c r="A61" s="2"/>
      <c r="B61" s="2"/>
      <c r="C61" s="2" t="s">
        <v>11</v>
      </c>
      <c r="D61" s="2"/>
      <c r="E61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2021-02-05T10:20:17Z</dcterms:created>
  <dcterms:modified xsi:type="dcterms:W3CDTF">2021-02-05T10:20:32Z</dcterms:modified>
</cp:coreProperties>
</file>