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520" windowHeight="709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2" l="1"/>
  <c r="D17" i="2"/>
  <c r="G16" i="2"/>
  <c r="F14" i="2"/>
  <c r="G18" i="2" s="1"/>
  <c r="G10" i="2"/>
  <c r="D9" i="2"/>
  <c r="D23" i="1"/>
  <c r="E23" i="1" s="1"/>
  <c r="E16" i="1"/>
  <c r="C16" i="1"/>
  <c r="D12" i="1"/>
  <c r="F16" i="1" s="1"/>
  <c r="D10" i="1"/>
  <c r="C10" i="1"/>
  <c r="C12" i="1" s="1"/>
  <c r="F15" i="1" s="1"/>
  <c r="D8" i="1"/>
  <c r="D16" i="1" s="1"/>
  <c r="C8" i="1"/>
  <c r="D15" i="1" s="1"/>
  <c r="E6" i="1"/>
  <c r="E8" i="1" s="1"/>
  <c r="D6" i="1"/>
  <c r="C6" i="1"/>
  <c r="C15" i="1" s="1"/>
  <c r="D20" i="1" s="1"/>
  <c r="E20" i="1" s="1"/>
  <c r="D17" i="1" l="1"/>
  <c r="E10" i="1"/>
  <c r="E15" i="1"/>
  <c r="C17" i="1"/>
  <c r="D26" i="1" s="1"/>
  <c r="E26" i="1" s="1"/>
  <c r="E12" i="1" l="1"/>
  <c r="F17" i="1" s="1"/>
  <c r="E17" i="1"/>
</calcChain>
</file>

<file path=xl/sharedStrings.xml><?xml version="1.0" encoding="utf-8"?>
<sst xmlns="http://schemas.openxmlformats.org/spreadsheetml/2006/main" count="51" uniqueCount="33">
  <si>
    <t>Particulars</t>
  </si>
  <si>
    <t>Henry</t>
  </si>
  <si>
    <t>Grace</t>
  </si>
  <si>
    <t>James</t>
  </si>
  <si>
    <t>Sales revenue</t>
  </si>
  <si>
    <t>Less: Cost of goods sold</t>
  </si>
  <si>
    <t>Gross Profit</t>
  </si>
  <si>
    <t>Less: Operating expenses</t>
  </si>
  <si>
    <t>Operating Income</t>
  </si>
  <si>
    <t>Less: Non Operating Expenses</t>
  </si>
  <si>
    <t>Income before income taxes</t>
  </si>
  <si>
    <t>Less: Income taxes</t>
  </si>
  <si>
    <t>Net Income</t>
  </si>
  <si>
    <t>Gross Profit Ratio:</t>
  </si>
  <si>
    <t>1)</t>
  </si>
  <si>
    <t>2-b. Henry company should be favorable.</t>
  </si>
  <si>
    <t xml:space="preserve">                                                                                        Bank Reconciliation</t>
  </si>
  <si>
    <t xml:space="preserve">                                                                                             September 30</t>
  </si>
  <si>
    <t>Bank Statement Balance</t>
  </si>
  <si>
    <t>Book Balance</t>
  </si>
  <si>
    <t>Add:</t>
  </si>
  <si>
    <t>Deposit in Transit of September 30</t>
  </si>
  <si>
    <t>Note Collected</t>
  </si>
  <si>
    <t>Interest Received</t>
  </si>
  <si>
    <t>Deduct:</t>
  </si>
  <si>
    <t>Outstanding Checks(#5893)</t>
  </si>
  <si>
    <t>Error in recording check #5904</t>
  </si>
  <si>
    <t>Outstanding Checks(#5908)</t>
  </si>
  <si>
    <t>NSF Check</t>
  </si>
  <si>
    <t>Outstanding Checks(#5906)</t>
  </si>
  <si>
    <t>Adjusted Bank Balance</t>
  </si>
  <si>
    <t>Adjusted Book Balance</t>
  </si>
  <si>
    <t xml:space="preserve">                                                                            2)              Chavez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</si>
</sst>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10" fontId="2" fillId="3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10" fontId="2" fillId="3" borderId="6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164" fontId="0" fillId="0" borderId="0" xfId="0" applyNumberFormat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/>
    <xf numFmtId="0" fontId="4" fillId="2" borderId="16" xfId="0" applyFont="1" applyFill="1" applyBorder="1"/>
    <xf numFmtId="165" fontId="3" fillId="2" borderId="16" xfId="0" applyNumberFormat="1" applyFont="1" applyFill="1" applyBorder="1"/>
    <xf numFmtId="165" fontId="4" fillId="2" borderId="16" xfId="0" applyNumberFormat="1" applyFont="1" applyFill="1" applyBorder="1"/>
    <xf numFmtId="0" fontId="4" fillId="2" borderId="17" xfId="0" applyFont="1" applyFill="1" applyBorder="1"/>
    <xf numFmtId="165" fontId="3" fillId="2" borderId="18" xfId="0" applyNumberFormat="1" applyFont="1" applyFill="1" applyBorder="1"/>
    <xf numFmtId="165" fontId="4" fillId="2" borderId="18" xfId="0" applyNumberFormat="1" applyFont="1" applyFill="1" applyBorder="1"/>
    <xf numFmtId="165" fontId="3" fillId="2" borderId="19" xfId="0" applyNumberFormat="1" applyFont="1" applyFill="1" applyBorder="1"/>
    <xf numFmtId="0" fontId="3" fillId="2" borderId="16" xfId="0" applyFont="1" applyFill="1" applyBorder="1"/>
    <xf numFmtId="0" fontId="3" fillId="2" borderId="17" xfId="0" applyFont="1" applyFill="1" applyBorder="1"/>
    <xf numFmtId="0" fontId="5" fillId="3" borderId="20" xfId="0" applyFont="1" applyFill="1" applyBorder="1"/>
    <xf numFmtId="165" fontId="3" fillId="3" borderId="20" xfId="0" applyNumberFormat="1" applyFont="1" applyFill="1" applyBorder="1"/>
    <xf numFmtId="165" fontId="5" fillId="3" borderId="2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9"/>
  <sheetViews>
    <sheetView topLeftCell="A17" workbookViewId="0">
      <selection activeCell="B30" sqref="B30"/>
    </sheetView>
  </sheetViews>
  <sheetFormatPr defaultRowHeight="15" x14ac:dyDescent="0.25"/>
  <cols>
    <col min="2" max="2" width="41.85546875" customWidth="1"/>
    <col min="3" max="3" width="11.140625" customWidth="1"/>
    <col min="4" max="4" width="17.28515625" customWidth="1"/>
    <col min="5" max="5" width="26.85546875" customWidth="1"/>
    <col min="6" max="6" width="13.140625" customWidth="1"/>
  </cols>
  <sheetData>
    <row r="2" spans="2:6" ht="15.75" thickBot="1" x14ac:dyDescent="0.3">
      <c r="B2" s="1" t="s">
        <v>14</v>
      </c>
      <c r="C2" s="1"/>
      <c r="D2" s="1"/>
      <c r="E2" s="1"/>
    </row>
    <row r="3" spans="2:6" ht="15.75" thickBot="1" x14ac:dyDescent="0.3">
      <c r="B3" s="2" t="s">
        <v>0</v>
      </c>
      <c r="C3" s="3" t="s">
        <v>1</v>
      </c>
      <c r="D3" s="3" t="s">
        <v>2</v>
      </c>
      <c r="E3" s="3" t="s">
        <v>3</v>
      </c>
      <c r="F3" s="4"/>
    </row>
    <row r="4" spans="2:6" ht="15.75" thickBot="1" x14ac:dyDescent="0.3">
      <c r="B4" s="5" t="s">
        <v>4</v>
      </c>
      <c r="C4" s="6">
        <v>16000</v>
      </c>
      <c r="D4" s="6">
        <v>19000</v>
      </c>
      <c r="E4" s="6">
        <v>24000</v>
      </c>
      <c r="F4" s="4"/>
    </row>
    <row r="5" spans="2:6" ht="15.75" thickBot="1" x14ac:dyDescent="0.3">
      <c r="B5" s="5" t="s">
        <v>5</v>
      </c>
      <c r="C5" s="6">
        <v>3200</v>
      </c>
      <c r="D5" s="6">
        <v>12350</v>
      </c>
      <c r="E5" s="6">
        <v>13680</v>
      </c>
      <c r="F5" s="4"/>
    </row>
    <row r="6" spans="2:6" ht="15.75" thickBot="1" x14ac:dyDescent="0.3">
      <c r="B6" s="5" t="s">
        <v>6</v>
      </c>
      <c r="C6" s="6">
        <f>C4-C5</f>
        <v>12800</v>
      </c>
      <c r="D6" s="6">
        <f>D4-D5</f>
        <v>6650</v>
      </c>
      <c r="E6" s="6">
        <f>E4-E5</f>
        <v>10320</v>
      </c>
      <c r="F6" s="4"/>
    </row>
    <row r="7" spans="2:6" ht="15.75" thickBot="1" x14ac:dyDescent="0.3">
      <c r="B7" s="5" t="s">
        <v>7</v>
      </c>
      <c r="C7" s="6">
        <v>4200</v>
      </c>
      <c r="D7" s="6">
        <v>7200</v>
      </c>
      <c r="E7" s="6">
        <v>2200</v>
      </c>
      <c r="F7" s="4"/>
    </row>
    <row r="8" spans="2:6" ht="15.75" thickBot="1" x14ac:dyDescent="0.3">
      <c r="B8" s="5" t="s">
        <v>8</v>
      </c>
      <c r="C8" s="6">
        <f>C6-C7</f>
        <v>8600</v>
      </c>
      <c r="D8" s="6">
        <f>D6-D7</f>
        <v>-550</v>
      </c>
      <c r="E8" s="6">
        <f>E6-E7</f>
        <v>8120</v>
      </c>
      <c r="F8" s="4"/>
    </row>
    <row r="9" spans="2:6" ht="15.75" thickBot="1" x14ac:dyDescent="0.3">
      <c r="B9" s="5" t="s">
        <v>9</v>
      </c>
      <c r="C9" s="6">
        <v>1200</v>
      </c>
      <c r="D9" s="6">
        <v>3200</v>
      </c>
      <c r="E9" s="6">
        <v>0</v>
      </c>
      <c r="F9" s="4"/>
    </row>
    <row r="10" spans="2:6" ht="15.75" thickBot="1" x14ac:dyDescent="0.3">
      <c r="B10" s="5" t="s">
        <v>10</v>
      </c>
      <c r="C10" s="6">
        <f>C8-C9</f>
        <v>7400</v>
      </c>
      <c r="D10" s="6">
        <f>D8-D9</f>
        <v>-3750</v>
      </c>
      <c r="E10" s="6">
        <f>E8-E9</f>
        <v>8120</v>
      </c>
      <c r="F10" s="4"/>
    </row>
    <row r="11" spans="2:6" ht="15.75" thickBot="1" x14ac:dyDescent="0.3">
      <c r="B11" s="5" t="s">
        <v>11</v>
      </c>
      <c r="C11" s="6">
        <v>1200</v>
      </c>
      <c r="D11" s="6">
        <v>0</v>
      </c>
      <c r="E11" s="6">
        <v>2200</v>
      </c>
      <c r="F11" s="4"/>
    </row>
    <row r="12" spans="2:6" ht="15.75" thickBot="1" x14ac:dyDescent="0.3">
      <c r="B12" s="5" t="s">
        <v>12</v>
      </c>
      <c r="C12" s="6">
        <f>C10-C11</f>
        <v>6200</v>
      </c>
      <c r="D12" s="6">
        <f>D10-D11</f>
        <v>-3750</v>
      </c>
      <c r="E12" s="6">
        <f>E10-E11</f>
        <v>5920</v>
      </c>
      <c r="F12" s="4"/>
    </row>
    <row r="13" spans="2:6" ht="15.75" thickBot="1" x14ac:dyDescent="0.3">
      <c r="B13" s="7"/>
      <c r="C13" s="4"/>
      <c r="D13" s="4"/>
      <c r="E13" s="4"/>
      <c r="F13" s="4"/>
    </row>
    <row r="14" spans="2:6" ht="30.75" thickBot="1" x14ac:dyDescent="0.3">
      <c r="B14" s="2"/>
      <c r="C14" s="3" t="s">
        <v>6</v>
      </c>
      <c r="D14" s="3" t="s">
        <v>8</v>
      </c>
      <c r="E14" s="3" t="s">
        <v>10</v>
      </c>
      <c r="F14" s="3" t="s">
        <v>12</v>
      </c>
    </row>
    <row r="15" spans="2:6" ht="15.75" thickBot="1" x14ac:dyDescent="0.3">
      <c r="B15" s="5" t="s">
        <v>1</v>
      </c>
      <c r="C15" s="6">
        <f>C6</f>
        <v>12800</v>
      </c>
      <c r="D15" s="6">
        <f>C8</f>
        <v>8600</v>
      </c>
      <c r="E15" s="6">
        <f>C10</f>
        <v>7400</v>
      </c>
      <c r="F15" s="6">
        <f>C12</f>
        <v>6200</v>
      </c>
    </row>
    <row r="16" spans="2:6" ht="15.75" thickBot="1" x14ac:dyDescent="0.3">
      <c r="B16" s="5" t="s">
        <v>2</v>
      </c>
      <c r="C16" s="6">
        <f>D6</f>
        <v>6650</v>
      </c>
      <c r="D16" s="6">
        <f>D8</f>
        <v>-550</v>
      </c>
      <c r="E16" s="6">
        <f>D10</f>
        <v>-3750</v>
      </c>
      <c r="F16" s="6">
        <f>D12</f>
        <v>-3750</v>
      </c>
    </row>
    <row r="17" spans="2:6" ht="15.75" thickBot="1" x14ac:dyDescent="0.3">
      <c r="B17" s="5" t="s">
        <v>3</v>
      </c>
      <c r="C17" s="6">
        <f>E6</f>
        <v>10320</v>
      </c>
      <c r="D17" s="6">
        <f>E8</f>
        <v>8120</v>
      </c>
      <c r="E17" s="6">
        <f>E10</f>
        <v>8120</v>
      </c>
      <c r="F17" s="6">
        <f>E12</f>
        <v>5920</v>
      </c>
    </row>
    <row r="18" spans="2:6" ht="15.75" thickBot="1" x14ac:dyDescent="0.3">
      <c r="B18" s="7"/>
      <c r="C18" s="7"/>
      <c r="D18" s="7"/>
      <c r="E18" s="7"/>
      <c r="F18" s="7"/>
    </row>
    <row r="19" spans="2:6" ht="15.75" thickBot="1" x14ac:dyDescent="0.3">
      <c r="B19" s="8" t="s">
        <v>13</v>
      </c>
      <c r="C19" s="9"/>
      <c r="D19" s="9"/>
      <c r="E19" s="10"/>
      <c r="F19" s="7"/>
    </row>
    <row r="20" spans="2:6" ht="30.75" thickBot="1" x14ac:dyDescent="0.3">
      <c r="B20" s="11" t="s">
        <v>1</v>
      </c>
      <c r="C20" s="12" t="s">
        <v>6</v>
      </c>
      <c r="D20" s="6">
        <f>C15</f>
        <v>12800</v>
      </c>
      <c r="E20" s="13">
        <f>D20/D21</f>
        <v>0.8</v>
      </c>
      <c r="F20" s="7"/>
    </row>
    <row r="21" spans="2:6" ht="30.75" thickBot="1" x14ac:dyDescent="0.3">
      <c r="B21" s="14"/>
      <c r="C21" s="12" t="s">
        <v>4</v>
      </c>
      <c r="D21" s="6">
        <v>16000</v>
      </c>
      <c r="E21" s="15"/>
      <c r="F21" s="7"/>
    </row>
    <row r="22" spans="2:6" ht="15.75" thickBot="1" x14ac:dyDescent="0.3">
      <c r="B22" s="16"/>
      <c r="C22" s="17"/>
      <c r="D22" s="17"/>
      <c r="E22" s="18"/>
      <c r="F22" s="7"/>
    </row>
    <row r="23" spans="2:6" ht="30.75" thickBot="1" x14ac:dyDescent="0.3">
      <c r="B23" s="11" t="s">
        <v>2</v>
      </c>
      <c r="C23" s="12" t="s">
        <v>6</v>
      </c>
      <c r="D23" s="6">
        <f>C16</f>
        <v>6650</v>
      </c>
      <c r="E23" s="13">
        <f>D23/D24</f>
        <v>0.35</v>
      </c>
      <c r="F23" s="7"/>
    </row>
    <row r="24" spans="2:6" ht="30.75" thickBot="1" x14ac:dyDescent="0.3">
      <c r="B24" s="14"/>
      <c r="C24" s="12" t="s">
        <v>4</v>
      </c>
      <c r="D24" s="6">
        <v>19000</v>
      </c>
      <c r="E24" s="15"/>
      <c r="F24" s="7"/>
    </row>
    <row r="25" spans="2:6" ht="15.75" thickBot="1" x14ac:dyDescent="0.3">
      <c r="B25" s="16"/>
      <c r="C25" s="17"/>
      <c r="D25" s="17"/>
      <c r="E25" s="18"/>
      <c r="F25" s="7"/>
    </row>
    <row r="26" spans="2:6" ht="30.75" thickBot="1" x14ac:dyDescent="0.3">
      <c r="B26" s="11" t="s">
        <v>3</v>
      </c>
      <c r="C26" s="12" t="s">
        <v>6</v>
      </c>
      <c r="D26" s="6">
        <f>C17</f>
        <v>10320</v>
      </c>
      <c r="E26" s="13">
        <f>D26/D27</f>
        <v>0.43</v>
      </c>
      <c r="F26" s="7"/>
    </row>
    <row r="27" spans="2:6" ht="30.75" thickBot="1" x14ac:dyDescent="0.3">
      <c r="B27" s="14"/>
      <c r="C27" s="12" t="s">
        <v>4</v>
      </c>
      <c r="D27" s="6">
        <v>24000</v>
      </c>
      <c r="E27" s="15"/>
      <c r="F27" s="7"/>
    </row>
    <row r="28" spans="2:6" x14ac:dyDescent="0.25">
      <c r="D28" s="19"/>
    </row>
    <row r="29" spans="2:6" x14ac:dyDescent="0.25">
      <c r="B29" t="s">
        <v>15</v>
      </c>
    </row>
  </sheetData>
  <mergeCells count="9">
    <mergeCell ref="B25:E25"/>
    <mergeCell ref="B26:B27"/>
    <mergeCell ref="E26:E27"/>
    <mergeCell ref="B19:E19"/>
    <mergeCell ref="B20:B21"/>
    <mergeCell ref="E20:E21"/>
    <mergeCell ref="B22:E22"/>
    <mergeCell ref="B23:B24"/>
    <mergeCell ref="E23:E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9"/>
  <sheetViews>
    <sheetView tabSelected="1" workbookViewId="0">
      <selection sqref="A1:XFD1048576"/>
    </sheetView>
  </sheetViews>
  <sheetFormatPr defaultRowHeight="15" x14ac:dyDescent="0.25"/>
  <cols>
    <col min="2" max="2" width="34.28515625" customWidth="1"/>
    <col min="3" max="3" width="9.28515625" bestFit="1" customWidth="1"/>
    <col min="4" max="4" width="11.28515625" customWidth="1"/>
    <col min="5" max="5" width="30.5703125" customWidth="1"/>
    <col min="6" max="6" width="9.28515625" bestFit="1" customWidth="1"/>
    <col min="7" max="7" width="10.140625" bestFit="1" customWidth="1"/>
  </cols>
  <sheetData>
    <row r="1" spans="2:7" ht="15.75" thickBot="1" x14ac:dyDescent="0.3"/>
    <row r="2" spans="2:7" ht="15.75" thickBot="1" x14ac:dyDescent="0.3">
      <c r="B2" s="20" t="s">
        <v>32</v>
      </c>
      <c r="C2" s="21"/>
      <c r="D2" s="21"/>
      <c r="E2" s="21"/>
      <c r="F2" s="21"/>
      <c r="G2" s="22"/>
    </row>
    <row r="3" spans="2:7" ht="15.75" thickBot="1" x14ac:dyDescent="0.3">
      <c r="B3" s="23" t="s">
        <v>16</v>
      </c>
      <c r="C3" s="24"/>
      <c r="D3" s="24"/>
      <c r="E3" s="24"/>
      <c r="F3" s="24"/>
      <c r="G3" s="25"/>
    </row>
    <row r="4" spans="2:7" ht="15.75" thickBot="1" x14ac:dyDescent="0.3">
      <c r="B4" s="26" t="s">
        <v>17</v>
      </c>
      <c r="C4" s="27"/>
      <c r="D4" s="27"/>
      <c r="E4" s="27"/>
      <c r="F4" s="27"/>
      <c r="G4" s="28"/>
    </row>
    <row r="5" spans="2:7" ht="15.75" thickBot="1" x14ac:dyDescent="0.3">
      <c r="B5" s="29" t="s">
        <v>18</v>
      </c>
      <c r="C5" s="30"/>
      <c r="D5" s="31">
        <v>21951</v>
      </c>
      <c r="E5" s="31" t="s">
        <v>19</v>
      </c>
      <c r="F5" s="30"/>
      <c r="G5" s="31">
        <v>20766</v>
      </c>
    </row>
    <row r="6" spans="2:7" ht="15.75" thickBot="1" x14ac:dyDescent="0.3">
      <c r="B6" s="32" t="s">
        <v>20</v>
      </c>
      <c r="C6" s="33"/>
      <c r="D6" s="33"/>
      <c r="E6" s="34" t="s">
        <v>20</v>
      </c>
      <c r="F6" s="33"/>
      <c r="G6" s="35"/>
    </row>
    <row r="7" spans="2:7" ht="15.75" thickBot="1" x14ac:dyDescent="0.3">
      <c r="B7" s="36"/>
      <c r="C7" s="30"/>
      <c r="D7" s="30"/>
      <c r="E7" s="30"/>
      <c r="F7" s="30"/>
      <c r="G7" s="30"/>
    </row>
    <row r="8" spans="2:7" ht="15.75" thickBot="1" x14ac:dyDescent="0.3">
      <c r="B8" s="32" t="s">
        <v>21</v>
      </c>
      <c r="C8" s="34">
        <v>1749</v>
      </c>
      <c r="D8" s="33"/>
      <c r="E8" s="34" t="s">
        <v>22</v>
      </c>
      <c r="F8" s="34">
        <v>1680</v>
      </c>
      <c r="G8" s="35"/>
    </row>
    <row r="9" spans="2:7" ht="15.75" thickBot="1" x14ac:dyDescent="0.3">
      <c r="B9" s="36"/>
      <c r="C9" s="30"/>
      <c r="D9" s="30">
        <f>C8</f>
        <v>1749</v>
      </c>
      <c r="E9" s="31" t="s">
        <v>23</v>
      </c>
      <c r="F9" s="31">
        <v>16</v>
      </c>
      <c r="G9" s="30"/>
    </row>
    <row r="10" spans="2:7" ht="15.75" thickBot="1" x14ac:dyDescent="0.3">
      <c r="B10" s="37"/>
      <c r="C10" s="33"/>
      <c r="D10" s="33"/>
      <c r="E10" s="33"/>
      <c r="F10" s="33"/>
      <c r="G10" s="35">
        <f>F8+F9</f>
        <v>1696</v>
      </c>
    </row>
    <row r="11" spans="2:7" ht="15.75" thickBot="1" x14ac:dyDescent="0.3">
      <c r="B11" s="36"/>
      <c r="C11" s="30"/>
      <c r="D11" s="30"/>
      <c r="E11" s="30"/>
      <c r="F11" s="30"/>
      <c r="G11" s="30"/>
    </row>
    <row r="12" spans="2:7" ht="15.75" thickBot="1" x14ac:dyDescent="0.3">
      <c r="B12" s="32" t="s">
        <v>24</v>
      </c>
      <c r="C12" s="33"/>
      <c r="D12" s="33"/>
      <c r="E12" s="34" t="s">
        <v>24</v>
      </c>
      <c r="F12" s="33"/>
      <c r="G12" s="35"/>
    </row>
    <row r="13" spans="2:7" ht="15.75" thickBot="1" x14ac:dyDescent="0.3">
      <c r="B13" s="36"/>
      <c r="C13" s="30"/>
      <c r="D13" s="30"/>
      <c r="E13" s="30"/>
      <c r="F13" s="30"/>
      <c r="G13" s="30"/>
    </row>
    <row r="14" spans="2:7" ht="15.75" thickBot="1" x14ac:dyDescent="0.3">
      <c r="B14" s="32" t="s">
        <v>25</v>
      </c>
      <c r="C14" s="34">
        <v>495</v>
      </c>
      <c r="D14" s="33"/>
      <c r="E14" s="34" t="s">
        <v>26</v>
      </c>
      <c r="F14" s="34">
        <f>2062-2023</f>
        <v>39</v>
      </c>
      <c r="G14" s="35"/>
    </row>
    <row r="15" spans="2:7" ht="15.75" thickBot="1" x14ac:dyDescent="0.3">
      <c r="B15" s="29" t="s">
        <v>27</v>
      </c>
      <c r="C15" s="31">
        <v>378</v>
      </c>
      <c r="D15" s="30"/>
      <c r="E15" s="31" t="s">
        <v>28</v>
      </c>
      <c r="F15" s="31">
        <v>644</v>
      </c>
      <c r="G15" s="30"/>
    </row>
    <row r="16" spans="2:7" ht="15.75" thickBot="1" x14ac:dyDescent="0.3">
      <c r="B16" s="32" t="s">
        <v>29</v>
      </c>
      <c r="C16" s="34">
        <v>1048</v>
      </c>
      <c r="D16" s="33"/>
      <c r="E16" s="33"/>
      <c r="F16" s="33"/>
      <c r="G16" s="35">
        <f>F14+F15</f>
        <v>683</v>
      </c>
    </row>
    <row r="17" spans="2:7" ht="15.75" thickBot="1" x14ac:dyDescent="0.3">
      <c r="B17" s="36"/>
      <c r="C17" s="30"/>
      <c r="D17" s="30">
        <f>SUM(C14:C16)</f>
        <v>1921</v>
      </c>
      <c r="E17" s="30"/>
      <c r="F17" s="30"/>
      <c r="G17" s="30"/>
    </row>
    <row r="18" spans="2:7" ht="15.75" thickBot="1" x14ac:dyDescent="0.3">
      <c r="B18" s="38" t="s">
        <v>30</v>
      </c>
      <c r="C18" s="39"/>
      <c r="D18" s="40">
        <f>D5+C8-C14-C15-C16</f>
        <v>21779</v>
      </c>
      <c r="E18" s="40" t="s">
        <v>31</v>
      </c>
      <c r="F18" s="39"/>
      <c r="G18" s="40">
        <f>G5+F8+F9-F14-F15</f>
        <v>21779</v>
      </c>
    </row>
    <row r="19" spans="2:7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2020-11-01T14:58:51Z</dcterms:created>
  <dcterms:modified xsi:type="dcterms:W3CDTF">2020-11-01T15:04:16Z</dcterms:modified>
</cp:coreProperties>
</file>