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06B89878-F7DB-4E30-B89F-A85810BEF4EF}" xr6:coauthVersionLast="45" xr6:coauthVersionMax="45" xr10:uidLastSave="{00000000-0000-0000-0000-000000000000}"/>
  <bookViews>
    <workbookView xWindow="2295" yWindow="0" windowWidth="17655" windowHeight="10005" xr2:uid="{E5389235-7656-41D9-9389-AE8404152A86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43" i="1" l="1"/>
  <c r="C42" i="1"/>
  <c r="C28" i="1"/>
  <c r="C27" i="1"/>
  <c r="B5" i="2"/>
  <c r="C4" i="2"/>
  <c r="D4" i="2"/>
  <c r="E4" i="2"/>
  <c r="F4" i="2"/>
  <c r="G4" i="2"/>
  <c r="H4" i="2"/>
  <c r="I4" i="2"/>
  <c r="J4" i="2"/>
  <c r="K4" i="2"/>
  <c r="L4" i="2"/>
  <c r="M4" i="2"/>
  <c r="N4" i="2"/>
  <c r="O4" i="2"/>
  <c r="P4" i="2"/>
  <c r="Q4" i="2"/>
  <c r="R4" i="2"/>
  <c r="S4" i="2"/>
  <c r="T4" i="2"/>
  <c r="U4" i="2"/>
  <c r="V4" i="2"/>
  <c r="W4" i="2"/>
  <c r="X4" i="2"/>
  <c r="Y4" i="2"/>
  <c r="Z4" i="2"/>
  <c r="AA4" i="2"/>
  <c r="AB4" i="2"/>
  <c r="AC4" i="2"/>
  <c r="AD4" i="2"/>
  <c r="AE4" i="2"/>
  <c r="AF4" i="2"/>
  <c r="AG4" i="2"/>
  <c r="AH4" i="2"/>
  <c r="AI4" i="2"/>
  <c r="B4" i="2"/>
  <c r="D3" i="2"/>
  <c r="E3" i="2"/>
  <c r="F3" i="2" s="1"/>
  <c r="G3" i="2" s="1"/>
  <c r="H3" i="2" s="1"/>
  <c r="I3" i="2" s="1"/>
  <c r="J3" i="2" s="1"/>
  <c r="K3" i="2" s="1"/>
  <c r="L3" i="2" s="1"/>
  <c r="M3" i="2" s="1"/>
  <c r="N3" i="2" s="1"/>
  <c r="O3" i="2" s="1"/>
  <c r="P3" i="2" s="1"/>
  <c r="Q3" i="2" s="1"/>
  <c r="R3" i="2" s="1"/>
  <c r="S3" i="2" s="1"/>
  <c r="T3" i="2" s="1"/>
  <c r="U3" i="2" s="1"/>
  <c r="V3" i="2" s="1"/>
  <c r="W3" i="2" s="1"/>
  <c r="X3" i="2" s="1"/>
  <c r="Y3" i="2" s="1"/>
  <c r="Z3" i="2" s="1"/>
  <c r="AA3" i="2" s="1"/>
  <c r="AB3" i="2" s="1"/>
  <c r="AC3" i="2" s="1"/>
  <c r="AD3" i="2" s="1"/>
  <c r="AE3" i="2" s="1"/>
  <c r="AF3" i="2" s="1"/>
  <c r="AG3" i="2" s="1"/>
  <c r="AH3" i="2" s="1"/>
  <c r="AI3" i="2" s="1"/>
  <c r="C3" i="2"/>
  <c r="C39" i="1"/>
  <c r="C38" i="1"/>
  <c r="C36" i="1"/>
  <c r="C24" i="1"/>
  <c r="C23" i="1"/>
  <c r="C40" i="1" l="1"/>
  <c r="C25" i="1"/>
</calcChain>
</file>

<file path=xl/sharedStrings.xml><?xml version="1.0" encoding="utf-8"?>
<sst xmlns="http://schemas.openxmlformats.org/spreadsheetml/2006/main" count="58" uniqueCount="40">
  <si>
    <t>Period</t>
  </si>
  <si>
    <t>Interest rate of 30-yr TB</t>
  </si>
  <si>
    <t>Certification in network design</t>
  </si>
  <si>
    <t>Incremental salary</t>
  </si>
  <si>
    <t>Salary growth rate</t>
  </si>
  <si>
    <t>Initial cost</t>
  </si>
  <si>
    <t>MBA degree</t>
  </si>
  <si>
    <t>Years of education</t>
  </si>
  <si>
    <t>Periodic cost</t>
  </si>
  <si>
    <t>Annuity due</t>
  </si>
  <si>
    <t>Natasha's current situation</t>
  </si>
  <si>
    <t>Incremental salary period</t>
  </si>
  <si>
    <t>Q1</t>
  </si>
  <si>
    <t>Q2</t>
  </si>
  <si>
    <t>PV of a growing annuity</t>
  </si>
  <si>
    <t>P/(r-g)</t>
  </si>
  <si>
    <t>PV of annuity</t>
  </si>
  <si>
    <t>NPV</t>
  </si>
  <si>
    <t>P/(r-g) * [1 - {(1+g)/(1+r)}^n]</t>
  </si>
  <si>
    <t>PV of course payments/cost</t>
  </si>
  <si>
    <t xml:space="preserve"> [1 - {(1+g)/(1+r)}^n]</t>
  </si>
  <si>
    <t>MBA Degree</t>
  </si>
  <si>
    <t>Q3</t>
  </si>
  <si>
    <t>Q4</t>
  </si>
  <si>
    <t>Q5</t>
  </si>
  <si>
    <t>Rate</t>
  </si>
  <si>
    <t>pv</t>
  </si>
  <si>
    <t>03/2016 Begin course</t>
  </si>
  <si>
    <t>03/2017 Graduate</t>
  </si>
  <si>
    <t>12/2018 Salary increment effected</t>
  </si>
  <si>
    <t>03/2017 End of Yr 1</t>
  </si>
  <si>
    <t>03/2018 End of Yr 2</t>
  </si>
  <si>
    <t>03/2019 Graduate</t>
  </si>
  <si>
    <t>12/2020 Salary increment effected</t>
  </si>
  <si>
    <t>PV of annuity discounted back to T0</t>
  </si>
  <si>
    <t>P/(1+r)^n</t>
  </si>
  <si>
    <t>Date</t>
  </si>
  <si>
    <t xml:space="preserve">combined net benefit of $814,128. It is, however, unlikely that Natasha will be able to work as a manager and a Tier 3 programmer. Given the mutual </t>
  </si>
  <si>
    <t>Given the positive net present values of the two programs, Natasha would benefit from taking both of the courses if feasible as she would attain a</t>
  </si>
  <si>
    <t>exclusivity contraint, I would advise her to pursue the MBA degree as its NPV is $182,036 higher than the certification program's NPV.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</si>
</sst>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6" formatCode="_-* #,##0.0000_-;\-* #,##0.00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43" fontId="0" fillId="0" borderId="0" xfId="1" applyFont="1"/>
    <xf numFmtId="0" fontId="0" fillId="0" borderId="0" xfId="1" applyNumberFormat="1" applyFont="1"/>
    <xf numFmtId="10" fontId="0" fillId="0" borderId="0" xfId="1" applyNumberFormat="1" applyFont="1"/>
    <xf numFmtId="9" fontId="0" fillId="0" borderId="0" xfId="1" applyNumberFormat="1" applyFont="1"/>
    <xf numFmtId="17" fontId="0" fillId="0" borderId="0" xfId="1" applyNumberFormat="1" applyFont="1"/>
    <xf numFmtId="0" fontId="2" fillId="0" borderId="0" xfId="0" applyFont="1"/>
    <xf numFmtId="0" fontId="0" fillId="0" borderId="0" xfId="0" applyFont="1"/>
    <xf numFmtId="43" fontId="0" fillId="0" borderId="0" xfId="1" applyFont="1" applyAlignment="1">
      <alignment horizontal="center"/>
    </xf>
    <xf numFmtId="166" fontId="0" fillId="0" borderId="0" xfId="1" applyNumberFormat="1" applyFont="1"/>
    <xf numFmtId="0" fontId="0" fillId="2" borderId="0" xfId="0" applyFill="1"/>
    <xf numFmtId="43" fontId="0" fillId="2" borderId="0" xfId="1" applyFont="1" applyFill="1"/>
    <xf numFmtId="10" fontId="0" fillId="0" borderId="0" xfId="0" applyNumberFormat="1"/>
    <xf numFmtId="43" fontId="0" fillId="0" borderId="0" xfId="0" applyNumberFormat="1"/>
    <xf numFmtId="0" fontId="0" fillId="0" borderId="0" xfId="1" applyNumberFormat="1" applyFont="1" applyAlignment="1">
      <alignment wrapText="1"/>
    </xf>
    <xf numFmtId="0" fontId="0" fillId="0" borderId="0" xfId="0" applyAlignment="1"/>
    <xf numFmtId="0" fontId="0" fillId="0" borderId="0" xfId="1" applyNumberFormat="1" applyFont="1" applyAlignment="1"/>
    <xf numFmtId="17" fontId="0" fillId="0" borderId="0" xfId="0" applyNumberFormat="1" applyFont="1"/>
    <xf numFmtId="0" fontId="3" fillId="0" borderId="0" xfId="1" applyNumberFormat="1" applyFont="1" applyAlignment="1">
      <alignment wrapText="1"/>
    </xf>
    <xf numFmtId="17" fontId="3" fillId="0" borderId="0" xfId="1" applyNumberFormat="1" applyFont="1" applyAlignment="1">
      <alignment wrapText="1"/>
    </xf>
    <xf numFmtId="43" fontId="0" fillId="0" borderId="0" xfId="1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2BB81-19CB-4FE4-9917-F182E14B917B}">
  <dimension ref="A1:AN47"/>
  <sheetViews>
    <sheetView tabSelected="1" workbookViewId="0"/>
  </sheetViews>
  <sheetFormatPr defaultRowHeight="15" x14ac:dyDescent="0.25"/>
  <cols>
    <col min="2" max="2" width="36.5703125" customWidth="1"/>
    <col min="3" max="3" width="13.7109375" style="1" customWidth="1"/>
    <col min="4" max="4" width="13.7109375" customWidth="1"/>
    <col min="5" max="5" width="14.5703125" customWidth="1"/>
    <col min="6" max="6" width="13.7109375" customWidth="1"/>
    <col min="7" max="7" width="19.28515625" customWidth="1"/>
  </cols>
  <sheetData>
    <row r="1" spans="1:40" x14ac:dyDescent="0.25">
      <c r="A1" s="6" t="s">
        <v>12</v>
      </c>
      <c r="B1" t="s">
        <v>1</v>
      </c>
      <c r="C1" s="3">
        <v>2.7300000000000001E-2</v>
      </c>
    </row>
    <row r="3" spans="1:40" x14ac:dyDescent="0.25">
      <c r="A3" s="6" t="s">
        <v>13</v>
      </c>
      <c r="B3" s="6" t="s">
        <v>10</v>
      </c>
    </row>
    <row r="4" spans="1:40" x14ac:dyDescent="0.25">
      <c r="B4" s="7" t="s">
        <v>36</v>
      </c>
      <c r="C4" s="17">
        <v>42430</v>
      </c>
      <c r="D4" s="5">
        <v>42735</v>
      </c>
      <c r="E4" s="5">
        <v>43100</v>
      </c>
      <c r="F4" s="5">
        <v>43465</v>
      </c>
      <c r="G4" s="5">
        <v>43830</v>
      </c>
      <c r="H4" s="5">
        <v>44196</v>
      </c>
      <c r="I4" s="5">
        <v>44561</v>
      </c>
      <c r="J4" s="5">
        <v>44926</v>
      </c>
      <c r="K4" s="5">
        <v>45291</v>
      </c>
      <c r="L4" s="5">
        <v>45657</v>
      </c>
      <c r="M4" s="5">
        <v>46022</v>
      </c>
      <c r="N4" s="5">
        <v>46387</v>
      </c>
      <c r="O4" s="5">
        <v>46752</v>
      </c>
      <c r="P4" s="5">
        <v>47118</v>
      </c>
      <c r="Q4" s="5">
        <v>47483</v>
      </c>
      <c r="R4" s="5">
        <v>47848</v>
      </c>
      <c r="S4" s="5">
        <v>48213</v>
      </c>
      <c r="T4" s="5">
        <v>48579</v>
      </c>
      <c r="U4" s="5">
        <v>48944</v>
      </c>
      <c r="V4" s="5">
        <v>49309</v>
      </c>
      <c r="W4" s="5">
        <v>49674</v>
      </c>
      <c r="X4" s="5">
        <v>50040</v>
      </c>
      <c r="Y4" s="5">
        <v>50405</v>
      </c>
      <c r="Z4" s="5">
        <v>50770</v>
      </c>
      <c r="AA4" s="5">
        <v>51135</v>
      </c>
      <c r="AB4" s="5">
        <v>51501</v>
      </c>
      <c r="AC4" s="5">
        <v>51866</v>
      </c>
      <c r="AD4" s="5">
        <v>52231</v>
      </c>
      <c r="AE4" s="5">
        <v>52596</v>
      </c>
      <c r="AF4" s="5">
        <v>52962</v>
      </c>
      <c r="AG4" s="5">
        <v>53327</v>
      </c>
      <c r="AH4" s="5">
        <v>53692</v>
      </c>
      <c r="AI4" s="5">
        <v>54057</v>
      </c>
      <c r="AJ4" s="5">
        <v>54423</v>
      </c>
      <c r="AK4" s="5">
        <v>54788</v>
      </c>
      <c r="AL4" s="5">
        <v>55153</v>
      </c>
      <c r="AM4" s="5">
        <v>55518</v>
      </c>
      <c r="AN4" s="2"/>
    </row>
    <row r="5" spans="1:40" x14ac:dyDescent="0.25">
      <c r="B5" s="7" t="s">
        <v>0</v>
      </c>
      <c r="C5" s="2">
        <v>0</v>
      </c>
      <c r="D5" s="2">
        <v>1</v>
      </c>
      <c r="E5" s="2">
        <v>2</v>
      </c>
      <c r="F5" s="2">
        <v>3</v>
      </c>
      <c r="G5" s="2">
        <v>4</v>
      </c>
      <c r="H5" s="2">
        <v>5</v>
      </c>
      <c r="I5" s="2">
        <v>6</v>
      </c>
      <c r="J5" s="2">
        <v>7</v>
      </c>
      <c r="K5" s="2">
        <v>8</v>
      </c>
      <c r="L5" s="2">
        <v>9</v>
      </c>
      <c r="M5" s="2">
        <v>10</v>
      </c>
      <c r="N5" s="2">
        <v>11</v>
      </c>
      <c r="O5" s="2">
        <v>12</v>
      </c>
      <c r="P5" s="2">
        <v>13</v>
      </c>
      <c r="Q5" s="2">
        <v>14</v>
      </c>
      <c r="R5" s="2">
        <v>15</v>
      </c>
      <c r="S5" s="2">
        <v>16</v>
      </c>
      <c r="T5" s="2">
        <v>17</v>
      </c>
      <c r="U5" s="2">
        <v>18</v>
      </c>
      <c r="V5" s="2">
        <v>19</v>
      </c>
      <c r="W5" s="2">
        <v>20</v>
      </c>
      <c r="X5" s="2">
        <v>21</v>
      </c>
      <c r="Y5" s="2">
        <v>22</v>
      </c>
      <c r="Z5" s="2">
        <v>23</v>
      </c>
      <c r="AA5" s="2">
        <v>24</v>
      </c>
      <c r="AB5" s="2">
        <v>25</v>
      </c>
      <c r="AC5" s="2">
        <v>26</v>
      </c>
      <c r="AD5" s="2">
        <v>27</v>
      </c>
      <c r="AE5" s="2">
        <v>28</v>
      </c>
      <c r="AF5" s="2">
        <v>29</v>
      </c>
      <c r="AG5" s="2">
        <v>30</v>
      </c>
      <c r="AH5" s="2">
        <v>31</v>
      </c>
      <c r="AI5" s="2">
        <v>32</v>
      </c>
      <c r="AJ5" s="2">
        <v>33</v>
      </c>
      <c r="AK5" s="2">
        <v>34</v>
      </c>
      <c r="AL5" s="2">
        <v>35</v>
      </c>
      <c r="AM5" s="2">
        <v>36</v>
      </c>
      <c r="AN5" s="2"/>
    </row>
    <row r="7" spans="1:40" x14ac:dyDescent="0.25">
      <c r="B7" s="6" t="s">
        <v>2</v>
      </c>
    </row>
    <row r="8" spans="1:40" x14ac:dyDescent="0.25">
      <c r="B8" t="s">
        <v>36</v>
      </c>
      <c r="C8" s="5">
        <v>42735</v>
      </c>
      <c r="D8" s="5">
        <v>43100</v>
      </c>
      <c r="E8" s="5">
        <v>43465</v>
      </c>
      <c r="F8" s="5">
        <v>43830</v>
      </c>
      <c r="G8" s="5">
        <v>44196</v>
      </c>
      <c r="H8" s="5">
        <v>44561</v>
      </c>
      <c r="I8" s="5">
        <v>44926</v>
      </c>
      <c r="J8" s="5">
        <v>45291</v>
      </c>
      <c r="K8" s="5">
        <v>45657</v>
      </c>
      <c r="L8" s="5">
        <v>46022</v>
      </c>
      <c r="M8" s="5">
        <v>46387</v>
      </c>
      <c r="N8" s="5">
        <v>46752</v>
      </c>
      <c r="O8" s="5">
        <v>47118</v>
      </c>
      <c r="P8" s="5">
        <v>47483</v>
      </c>
      <c r="Q8" s="5">
        <v>47848</v>
      </c>
      <c r="R8" s="5">
        <v>48213</v>
      </c>
      <c r="S8" s="5">
        <v>48579</v>
      </c>
      <c r="T8" s="5">
        <v>48944</v>
      </c>
      <c r="U8" s="5">
        <v>49309</v>
      </c>
      <c r="V8" s="5">
        <v>49674</v>
      </c>
      <c r="W8" s="5">
        <v>50040</v>
      </c>
      <c r="X8" s="5">
        <v>50405</v>
      </c>
      <c r="Y8" s="5">
        <v>50770</v>
      </c>
      <c r="Z8" s="5">
        <v>51135</v>
      </c>
      <c r="AA8" s="5">
        <v>51501</v>
      </c>
      <c r="AB8" s="5">
        <v>51866</v>
      </c>
      <c r="AC8" s="5">
        <v>52231</v>
      </c>
      <c r="AD8" s="5">
        <v>52596</v>
      </c>
      <c r="AE8" s="5">
        <v>52962</v>
      </c>
      <c r="AF8" s="5">
        <v>53327</v>
      </c>
      <c r="AG8" s="5">
        <v>53692</v>
      </c>
      <c r="AH8" s="5">
        <v>54057</v>
      </c>
      <c r="AI8" s="5">
        <v>54423</v>
      </c>
      <c r="AJ8" s="5">
        <v>54788</v>
      </c>
      <c r="AK8" s="5">
        <v>55153</v>
      </c>
      <c r="AL8" s="5">
        <v>55518</v>
      </c>
      <c r="AM8" s="2"/>
    </row>
    <row r="9" spans="1:40" x14ac:dyDescent="0.25">
      <c r="B9" t="s">
        <v>11</v>
      </c>
      <c r="E9" s="2">
        <v>1</v>
      </c>
      <c r="F9" s="2">
        <v>2</v>
      </c>
      <c r="G9" s="2">
        <v>3</v>
      </c>
      <c r="H9" s="2">
        <v>4</v>
      </c>
      <c r="I9" s="2">
        <v>5</v>
      </c>
      <c r="J9" s="2">
        <v>6</v>
      </c>
      <c r="K9" s="2">
        <v>7</v>
      </c>
      <c r="L9" s="2">
        <v>8</v>
      </c>
      <c r="M9" s="2">
        <v>9</v>
      </c>
      <c r="N9" s="2">
        <v>10</v>
      </c>
      <c r="O9" s="2">
        <v>11</v>
      </c>
      <c r="P9" s="2">
        <v>12</v>
      </c>
      <c r="Q9" s="2">
        <v>13</v>
      </c>
      <c r="R9" s="2">
        <v>14</v>
      </c>
      <c r="S9" s="2">
        <v>15</v>
      </c>
      <c r="T9" s="2">
        <v>16</v>
      </c>
      <c r="U9" s="2">
        <v>17</v>
      </c>
      <c r="V9" s="2">
        <v>18</v>
      </c>
      <c r="W9" s="2">
        <v>19</v>
      </c>
      <c r="X9" s="2">
        <v>20</v>
      </c>
      <c r="Y9" s="2">
        <v>21</v>
      </c>
      <c r="Z9" s="2">
        <v>22</v>
      </c>
      <c r="AA9" s="2">
        <v>23</v>
      </c>
      <c r="AB9" s="2">
        <v>24</v>
      </c>
      <c r="AC9" s="2">
        <v>25</v>
      </c>
      <c r="AD9" s="2">
        <v>26</v>
      </c>
      <c r="AE9" s="2">
        <v>27</v>
      </c>
      <c r="AF9" s="2">
        <v>28</v>
      </c>
      <c r="AG9" s="2">
        <v>29</v>
      </c>
      <c r="AH9" s="2">
        <v>30</v>
      </c>
      <c r="AI9" s="2">
        <v>31</v>
      </c>
      <c r="AJ9" s="2">
        <v>32</v>
      </c>
      <c r="AK9" s="2">
        <v>33</v>
      </c>
      <c r="AL9" s="2">
        <v>34</v>
      </c>
      <c r="AM9" s="2"/>
    </row>
    <row r="10" spans="1:40" ht="45" x14ac:dyDescent="0.25">
      <c r="C10" s="18" t="s">
        <v>27</v>
      </c>
      <c r="D10" s="18" t="s">
        <v>28</v>
      </c>
      <c r="E10" s="19" t="s">
        <v>29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</row>
    <row r="11" spans="1:40" x14ac:dyDescent="0.25">
      <c r="C11" s="14"/>
      <c r="D11" s="14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</row>
    <row r="12" spans="1:40" x14ac:dyDescent="0.25">
      <c r="B12" s="6" t="s">
        <v>6</v>
      </c>
    </row>
    <row r="13" spans="1:40" x14ac:dyDescent="0.25">
      <c r="B13" t="s">
        <v>36</v>
      </c>
      <c r="C13" s="5">
        <v>42735</v>
      </c>
      <c r="D13" s="5">
        <v>43100</v>
      </c>
      <c r="E13" s="5">
        <v>43465</v>
      </c>
      <c r="F13" s="5">
        <v>43830</v>
      </c>
      <c r="G13" s="5">
        <v>44196</v>
      </c>
      <c r="H13" s="5">
        <v>44561</v>
      </c>
      <c r="I13" s="5">
        <v>44926</v>
      </c>
      <c r="J13" s="5">
        <v>45291</v>
      </c>
      <c r="K13" s="5">
        <v>45657</v>
      </c>
      <c r="L13" s="5">
        <v>46022</v>
      </c>
      <c r="M13" s="5">
        <v>46387</v>
      </c>
      <c r="N13" s="5">
        <v>46752</v>
      </c>
      <c r="O13" s="5">
        <v>47118</v>
      </c>
      <c r="P13" s="5">
        <v>47483</v>
      </c>
      <c r="Q13" s="5">
        <v>47848</v>
      </c>
      <c r="R13" s="5">
        <v>48213</v>
      </c>
      <c r="S13" s="5">
        <v>48579</v>
      </c>
      <c r="T13" s="5">
        <v>48944</v>
      </c>
      <c r="U13" s="5">
        <v>49309</v>
      </c>
      <c r="V13" s="5">
        <v>49674</v>
      </c>
      <c r="W13" s="5">
        <v>50040</v>
      </c>
      <c r="X13" s="5">
        <v>50405</v>
      </c>
      <c r="Y13" s="5">
        <v>50770</v>
      </c>
      <c r="Z13" s="5">
        <v>51135</v>
      </c>
      <c r="AA13" s="5">
        <v>51501</v>
      </c>
      <c r="AB13" s="5">
        <v>51866</v>
      </c>
      <c r="AC13" s="5">
        <v>52231</v>
      </c>
      <c r="AD13" s="5">
        <v>52596</v>
      </c>
      <c r="AE13" s="5">
        <v>52962</v>
      </c>
      <c r="AF13" s="5">
        <v>53327</v>
      </c>
      <c r="AG13" s="5">
        <v>53692</v>
      </c>
      <c r="AH13" s="5">
        <v>54057</v>
      </c>
      <c r="AI13" s="5">
        <v>54423</v>
      </c>
      <c r="AJ13" s="5">
        <v>54788</v>
      </c>
      <c r="AK13" s="5">
        <v>55153</v>
      </c>
      <c r="AL13" s="5">
        <v>55518</v>
      </c>
      <c r="AM13" s="2"/>
    </row>
    <row r="14" spans="1:40" x14ac:dyDescent="0.25">
      <c r="B14" t="s">
        <v>11</v>
      </c>
      <c r="C14" s="2"/>
      <c r="D14" s="2"/>
      <c r="E14" s="2"/>
      <c r="F14" s="2"/>
      <c r="G14" s="2">
        <v>1</v>
      </c>
      <c r="H14" s="2">
        <v>2</v>
      </c>
      <c r="I14" s="2">
        <v>3</v>
      </c>
      <c r="J14" s="2">
        <v>4</v>
      </c>
      <c r="K14" s="2">
        <v>5</v>
      </c>
      <c r="L14" s="2">
        <v>6</v>
      </c>
      <c r="M14" s="2">
        <v>7</v>
      </c>
      <c r="N14" s="2">
        <v>8</v>
      </c>
      <c r="O14" s="2">
        <v>9</v>
      </c>
      <c r="P14" s="2">
        <v>10</v>
      </c>
      <c r="Q14" s="2">
        <v>11</v>
      </c>
      <c r="R14" s="2">
        <v>12</v>
      </c>
      <c r="S14" s="2">
        <v>13</v>
      </c>
      <c r="T14" s="2">
        <v>14</v>
      </c>
      <c r="U14" s="2">
        <v>15</v>
      </c>
      <c r="V14" s="2">
        <v>16</v>
      </c>
      <c r="W14" s="2">
        <v>17</v>
      </c>
      <c r="X14" s="2">
        <v>18</v>
      </c>
      <c r="Y14" s="2">
        <v>19</v>
      </c>
      <c r="Z14" s="2">
        <v>20</v>
      </c>
      <c r="AA14" s="2">
        <v>21</v>
      </c>
      <c r="AB14" s="2">
        <v>22</v>
      </c>
      <c r="AC14" s="2">
        <v>23</v>
      </c>
      <c r="AD14" s="2">
        <v>24</v>
      </c>
      <c r="AE14" s="2">
        <v>25</v>
      </c>
      <c r="AF14" s="2">
        <v>26</v>
      </c>
      <c r="AG14" s="2">
        <v>27</v>
      </c>
      <c r="AH14" s="2">
        <v>28</v>
      </c>
      <c r="AI14" s="2">
        <v>29</v>
      </c>
      <c r="AJ14" s="2">
        <v>30</v>
      </c>
      <c r="AK14" s="2">
        <v>31</v>
      </c>
      <c r="AL14" s="2">
        <v>32</v>
      </c>
      <c r="AM14" s="2"/>
    </row>
    <row r="15" spans="1:40" s="15" customFormat="1" ht="30" x14ac:dyDescent="0.25">
      <c r="C15" s="18" t="s">
        <v>27</v>
      </c>
      <c r="D15" s="18" t="s">
        <v>30</v>
      </c>
      <c r="E15" s="19" t="s">
        <v>31</v>
      </c>
      <c r="F15" s="18" t="s">
        <v>32</v>
      </c>
      <c r="G15" s="18" t="s">
        <v>33</v>
      </c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</row>
    <row r="16" spans="1:40" x14ac:dyDescent="0.25">
      <c r="A16" s="6" t="s">
        <v>22</v>
      </c>
      <c r="B16" s="6" t="s">
        <v>2</v>
      </c>
    </row>
    <row r="17" spans="1:5" x14ac:dyDescent="0.25">
      <c r="B17" t="s">
        <v>3</v>
      </c>
      <c r="C17" s="1">
        <v>10000</v>
      </c>
    </row>
    <row r="18" spans="1:5" x14ac:dyDescent="0.25">
      <c r="B18" t="s">
        <v>4</v>
      </c>
      <c r="C18" s="4">
        <v>0.03</v>
      </c>
    </row>
    <row r="19" spans="1:5" x14ac:dyDescent="0.25">
      <c r="B19" t="s">
        <v>7</v>
      </c>
      <c r="C19" s="2">
        <v>1</v>
      </c>
    </row>
    <row r="20" spans="1:5" x14ac:dyDescent="0.25">
      <c r="B20" t="s">
        <v>5</v>
      </c>
      <c r="C20" s="1">
        <v>5000</v>
      </c>
    </row>
    <row r="22" spans="1:5" x14ac:dyDescent="0.25">
      <c r="B22" t="s">
        <v>14</v>
      </c>
      <c r="C22" s="20" t="s">
        <v>18</v>
      </c>
      <c r="D22" s="20"/>
      <c r="E22" s="20"/>
    </row>
    <row r="23" spans="1:5" x14ac:dyDescent="0.25">
      <c r="B23" t="s">
        <v>15</v>
      </c>
      <c r="C23" s="1">
        <f>C17/(C1-C18)</f>
        <v>-3703703.7037037071</v>
      </c>
    </row>
    <row r="24" spans="1:5" x14ac:dyDescent="0.25">
      <c r="B24" t="s">
        <v>20</v>
      </c>
      <c r="C24" s="9">
        <f>1-((1+C18)/(1+C1))^34</f>
        <v>-9.3346563098558155E-2</v>
      </c>
    </row>
    <row r="25" spans="1:5" x14ac:dyDescent="0.25">
      <c r="B25" t="s">
        <v>16</v>
      </c>
      <c r="C25" s="1">
        <f>C23*C24</f>
        <v>345728.01147614163</v>
      </c>
    </row>
    <row r="26" spans="1:5" x14ac:dyDescent="0.25">
      <c r="B26" t="s">
        <v>34</v>
      </c>
      <c r="C26" s="1" t="s">
        <v>35</v>
      </c>
    </row>
    <row r="27" spans="1:5" x14ac:dyDescent="0.25">
      <c r="B27" t="s">
        <v>34</v>
      </c>
      <c r="C27" s="1">
        <f>C25/(1+C1)^2.75</f>
        <v>321045.82453880389</v>
      </c>
    </row>
    <row r="28" spans="1:5" x14ac:dyDescent="0.25">
      <c r="B28" s="10" t="s">
        <v>17</v>
      </c>
      <c r="C28" s="11">
        <f>C27-C20</f>
        <v>316045.82453880389</v>
      </c>
    </row>
    <row r="30" spans="1:5" x14ac:dyDescent="0.25">
      <c r="A30" t="s">
        <v>23</v>
      </c>
      <c r="B30" s="6" t="s">
        <v>21</v>
      </c>
    </row>
    <row r="31" spans="1:5" x14ac:dyDescent="0.25">
      <c r="B31" t="s">
        <v>3</v>
      </c>
      <c r="C31" s="1">
        <v>20000</v>
      </c>
    </row>
    <row r="32" spans="1:5" x14ac:dyDescent="0.25">
      <c r="B32" t="s">
        <v>4</v>
      </c>
      <c r="C32" s="4">
        <v>0.03</v>
      </c>
    </row>
    <row r="33" spans="1:5" x14ac:dyDescent="0.25">
      <c r="B33" t="s">
        <v>7</v>
      </c>
      <c r="C33" s="1">
        <v>3</v>
      </c>
    </row>
    <row r="34" spans="1:5" x14ac:dyDescent="0.25">
      <c r="B34" t="s">
        <v>8</v>
      </c>
      <c r="C34" s="1">
        <v>25000</v>
      </c>
      <c r="D34" t="s">
        <v>9</v>
      </c>
    </row>
    <row r="36" spans="1:5" x14ac:dyDescent="0.25">
      <c r="B36" t="s">
        <v>19</v>
      </c>
      <c r="C36" s="1">
        <f>PV(C1,C33,-C34,,1)</f>
        <v>73024.566443083459</v>
      </c>
    </row>
    <row r="37" spans="1:5" x14ac:dyDescent="0.25">
      <c r="B37" t="s">
        <v>14</v>
      </c>
      <c r="C37" s="8" t="s">
        <v>18</v>
      </c>
      <c r="D37" s="8"/>
      <c r="E37" s="8"/>
    </row>
    <row r="38" spans="1:5" x14ac:dyDescent="0.25">
      <c r="B38" t="s">
        <v>15</v>
      </c>
      <c r="C38" s="1">
        <f>C31/(C1-C32)</f>
        <v>-7407407.4074074142</v>
      </c>
    </row>
    <row r="39" spans="1:5" x14ac:dyDescent="0.25">
      <c r="B39" t="s">
        <v>20</v>
      </c>
      <c r="C39" s="9">
        <f>1-((1+C32)/(1+C1))^32</f>
        <v>-8.7621967861015504E-2</v>
      </c>
    </row>
    <row r="40" spans="1:5" x14ac:dyDescent="0.25">
      <c r="B40" t="s">
        <v>16</v>
      </c>
      <c r="C40" s="1">
        <f>C38*C39</f>
        <v>649051.61378530064</v>
      </c>
    </row>
    <row r="41" spans="1:5" x14ac:dyDescent="0.25">
      <c r="B41" t="s">
        <v>34</v>
      </c>
      <c r="C41" s="1" t="s">
        <v>35</v>
      </c>
      <c r="E41" s="13"/>
    </row>
    <row r="42" spans="1:5" x14ac:dyDescent="0.25">
      <c r="B42" t="s">
        <v>34</v>
      </c>
      <c r="C42" s="1">
        <f>C40/(1+C1)^4.75</f>
        <v>571106.51637684961</v>
      </c>
    </row>
    <row r="43" spans="1:5" x14ac:dyDescent="0.25">
      <c r="B43" s="10" t="s">
        <v>17</v>
      </c>
      <c r="C43" s="11">
        <f>C42-C36</f>
        <v>498081.94993376615</v>
      </c>
      <c r="D43" s="13"/>
    </row>
    <row r="45" spans="1:5" x14ac:dyDescent="0.25">
      <c r="A45" s="6" t="s">
        <v>24</v>
      </c>
      <c r="B45" t="s">
        <v>38</v>
      </c>
    </row>
    <row r="46" spans="1:5" x14ac:dyDescent="0.25">
      <c r="B46" t="s">
        <v>37</v>
      </c>
    </row>
    <row r="47" spans="1:5" x14ac:dyDescent="0.25">
      <c r="B47" t="s">
        <v>39</v>
      </c>
    </row>
  </sheetData>
  <mergeCells count="2">
    <mergeCell ref="C22:E22"/>
    <mergeCell ref="C37:E3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3DC5FC-FEB3-40A2-88A6-B93EC7753334}">
  <dimension ref="A1:AI5"/>
  <sheetViews>
    <sheetView workbookViewId="0">
      <selection activeCell="B6" sqref="B6"/>
    </sheetView>
  </sheetViews>
  <sheetFormatPr defaultRowHeight="15" x14ac:dyDescent="0.25"/>
  <cols>
    <col min="2" max="2" width="11.5703125" bestFit="1" customWidth="1"/>
    <col min="3" max="3" width="10.5703125" bestFit="1" customWidth="1"/>
    <col min="4" max="4" width="12" customWidth="1"/>
  </cols>
  <sheetData>
    <row r="1" spans="1:35" x14ac:dyDescent="0.25">
      <c r="A1" t="s">
        <v>25</v>
      </c>
      <c r="B1" s="12">
        <v>2.7300000000000001E-2</v>
      </c>
    </row>
    <row r="2" spans="1:35" x14ac:dyDescent="0.25">
      <c r="B2" s="2">
        <v>1</v>
      </c>
      <c r="C2" s="2">
        <v>2</v>
      </c>
      <c r="D2" s="2">
        <v>3</v>
      </c>
      <c r="E2" s="2">
        <v>4</v>
      </c>
      <c r="F2" s="2">
        <v>5</v>
      </c>
      <c r="G2" s="2">
        <v>6</v>
      </c>
      <c r="H2" s="2">
        <v>7</v>
      </c>
      <c r="I2" s="2">
        <v>8</v>
      </c>
      <c r="J2" s="2">
        <v>9</v>
      </c>
      <c r="K2" s="2">
        <v>10</v>
      </c>
      <c r="L2" s="2">
        <v>11</v>
      </c>
      <c r="M2" s="2">
        <v>12</v>
      </c>
      <c r="N2" s="2">
        <v>13</v>
      </c>
      <c r="O2" s="2">
        <v>14</v>
      </c>
      <c r="P2" s="2">
        <v>15</v>
      </c>
      <c r="Q2" s="2">
        <v>16</v>
      </c>
      <c r="R2" s="2">
        <v>17</v>
      </c>
      <c r="S2" s="2">
        <v>18</v>
      </c>
      <c r="T2" s="2">
        <v>19</v>
      </c>
      <c r="U2" s="2">
        <v>20</v>
      </c>
      <c r="V2" s="2">
        <v>21</v>
      </c>
      <c r="W2" s="2">
        <v>22</v>
      </c>
      <c r="X2" s="2">
        <v>23</v>
      </c>
      <c r="Y2" s="2">
        <v>24</v>
      </c>
      <c r="Z2" s="2">
        <v>25</v>
      </c>
      <c r="AA2" s="2">
        <v>26</v>
      </c>
      <c r="AB2" s="2">
        <v>27</v>
      </c>
      <c r="AC2" s="2">
        <v>28</v>
      </c>
      <c r="AD2" s="2">
        <v>29</v>
      </c>
      <c r="AE2" s="2">
        <v>30</v>
      </c>
      <c r="AF2" s="2">
        <v>31</v>
      </c>
      <c r="AG2" s="2">
        <v>32</v>
      </c>
      <c r="AH2" s="2">
        <v>33</v>
      </c>
      <c r="AI2" s="2">
        <v>34</v>
      </c>
    </row>
    <row r="3" spans="1:35" s="1" customFormat="1" x14ac:dyDescent="0.25">
      <c r="B3" s="1">
        <v>10000</v>
      </c>
      <c r="C3" s="1">
        <f>B3*1.03</f>
        <v>10300</v>
      </c>
      <c r="D3" s="1">
        <f t="shared" ref="D3:AI3" si="0">C3*1.03</f>
        <v>10609</v>
      </c>
      <c r="E3" s="1">
        <f t="shared" si="0"/>
        <v>10927.27</v>
      </c>
      <c r="F3" s="1">
        <f t="shared" si="0"/>
        <v>11255.088100000001</v>
      </c>
      <c r="G3" s="1">
        <f t="shared" si="0"/>
        <v>11592.740743</v>
      </c>
      <c r="H3" s="1">
        <f t="shared" si="0"/>
        <v>11940.52296529</v>
      </c>
      <c r="I3" s="1">
        <f t="shared" si="0"/>
        <v>12298.7386542487</v>
      </c>
      <c r="J3" s="1">
        <f t="shared" si="0"/>
        <v>12667.700813876161</v>
      </c>
      <c r="K3" s="1">
        <f t="shared" si="0"/>
        <v>13047.731838292446</v>
      </c>
      <c r="L3" s="1">
        <f t="shared" si="0"/>
        <v>13439.163793441219</v>
      </c>
      <c r="M3" s="1">
        <f t="shared" si="0"/>
        <v>13842.338707244457</v>
      </c>
      <c r="N3" s="1">
        <f t="shared" si="0"/>
        <v>14257.60886846179</v>
      </c>
      <c r="O3" s="1">
        <f t="shared" si="0"/>
        <v>14685.337134515645</v>
      </c>
      <c r="P3" s="1">
        <f t="shared" si="0"/>
        <v>15125.897248551115</v>
      </c>
      <c r="Q3" s="1">
        <f t="shared" si="0"/>
        <v>15579.67416600765</v>
      </c>
      <c r="R3" s="1">
        <f t="shared" si="0"/>
        <v>16047.06439098788</v>
      </c>
      <c r="S3" s="1">
        <f t="shared" si="0"/>
        <v>16528.476322717517</v>
      </c>
      <c r="T3" s="1">
        <f t="shared" si="0"/>
        <v>17024.330612399044</v>
      </c>
      <c r="U3" s="1">
        <f t="shared" si="0"/>
        <v>17535.060530771018</v>
      </c>
      <c r="V3" s="1">
        <f t="shared" si="0"/>
        <v>18061.11234669415</v>
      </c>
      <c r="W3" s="1">
        <f t="shared" si="0"/>
        <v>18602.945717094975</v>
      </c>
      <c r="X3" s="1">
        <f t="shared" si="0"/>
        <v>19161.034088607827</v>
      </c>
      <c r="Y3" s="1">
        <f t="shared" si="0"/>
        <v>19735.865111266063</v>
      </c>
      <c r="Z3" s="1">
        <f t="shared" si="0"/>
        <v>20327.941064604045</v>
      </c>
      <c r="AA3" s="1">
        <f t="shared" si="0"/>
        <v>20937.779296542169</v>
      </c>
      <c r="AB3" s="1">
        <f t="shared" si="0"/>
        <v>21565.912675438434</v>
      </c>
      <c r="AC3" s="1">
        <f t="shared" si="0"/>
        <v>22212.890055701588</v>
      </c>
      <c r="AD3" s="1">
        <f t="shared" si="0"/>
        <v>22879.276757372634</v>
      </c>
      <c r="AE3" s="1">
        <f t="shared" si="0"/>
        <v>23565.655060093814</v>
      </c>
      <c r="AF3" s="1">
        <f t="shared" si="0"/>
        <v>24272.624711896628</v>
      </c>
      <c r="AG3" s="1">
        <f t="shared" si="0"/>
        <v>25000.803453253528</v>
      </c>
      <c r="AH3" s="1">
        <f t="shared" si="0"/>
        <v>25750.827556851134</v>
      </c>
      <c r="AI3" s="1">
        <f t="shared" si="0"/>
        <v>26523.35238355667</v>
      </c>
    </row>
    <row r="4" spans="1:35" x14ac:dyDescent="0.25">
      <c r="B4" s="13">
        <f>B3/(1+$B$1)^B2</f>
        <v>9734.2548427917827</v>
      </c>
      <c r="C4" s="13">
        <f t="shared" ref="C4:AI4" si="1">C3/(1+$B$1)^C2</f>
        <v>9759.838886474774</v>
      </c>
      <c r="D4" s="13">
        <f t="shared" si="1"/>
        <v>9785.490171390069</v>
      </c>
      <c r="E4" s="13">
        <f t="shared" si="1"/>
        <v>9811.2088742643537</v>
      </c>
      <c r="F4" s="13">
        <f t="shared" si="1"/>
        <v>9836.9951722887999</v>
      </c>
      <c r="G4" s="13">
        <f t="shared" si="1"/>
        <v>9862.8492431202776</v>
      </c>
      <c r="H4" s="13">
        <f t="shared" si="1"/>
        <v>9888.7712648825909</v>
      </c>
      <c r="I4" s="13">
        <f t="shared" si="1"/>
        <v>9914.7614161676902</v>
      </c>
      <c r="J4" s="13">
        <f t="shared" si="1"/>
        <v>9940.8198760369123</v>
      </c>
      <c r="K4" s="13">
        <f t="shared" si="1"/>
        <v>9966.9468240222122</v>
      </c>
      <c r="L4" s="13">
        <f t="shared" si="1"/>
        <v>9993.1424401273998</v>
      </c>
      <c r="M4" s="13">
        <f t="shared" si="1"/>
        <v>10019.40690482938</v>
      </c>
      <c r="N4" s="13">
        <f t="shared" si="1"/>
        <v>10045.740399079394</v>
      </c>
      <c r="O4" s="13">
        <f t="shared" si="1"/>
        <v>10072.143104304267</v>
      </c>
      <c r="P4" s="13">
        <f t="shared" si="1"/>
        <v>10098.615202407667</v>
      </c>
      <c r="Q4" s="13">
        <f t="shared" si="1"/>
        <v>10125.156875771339</v>
      </c>
      <c r="R4" s="13">
        <f t="shared" si="1"/>
        <v>10151.768307256381</v>
      </c>
      <c r="S4" s="13">
        <f t="shared" si="1"/>
        <v>10178.449680204489</v>
      </c>
      <c r="T4" s="13">
        <f t="shared" si="1"/>
        <v>10205.201178439233</v>
      </c>
      <c r="U4" s="13">
        <f t="shared" si="1"/>
        <v>10232.022986267311</v>
      </c>
      <c r="V4" s="13">
        <f t="shared" si="1"/>
        <v>10258.915288479831</v>
      </c>
      <c r="W4" s="13">
        <f t="shared" si="1"/>
        <v>10285.878270353574</v>
      </c>
      <c r="X4" s="13">
        <f t="shared" si="1"/>
        <v>10312.912117652275</v>
      </c>
      <c r="Y4" s="13">
        <f t="shared" si="1"/>
        <v>10340.017016627902</v>
      </c>
      <c r="Z4" s="13">
        <f t="shared" si="1"/>
        <v>10367.193154021941</v>
      </c>
      <c r="AA4" s="13">
        <f t="shared" si="1"/>
        <v>10394.440717066678</v>
      </c>
      <c r="AB4" s="13">
        <f t="shared" si="1"/>
        <v>10421.759893486496</v>
      </c>
      <c r="AC4" s="13">
        <f t="shared" si="1"/>
        <v>10449.150871499165</v>
      </c>
      <c r="AD4" s="13">
        <f t="shared" si="1"/>
        <v>10476.61383981713</v>
      </c>
      <c r="AE4" s="13">
        <f t="shared" si="1"/>
        <v>10504.14898764883</v>
      </c>
      <c r="AF4" s="13">
        <f t="shared" si="1"/>
        <v>10531.756504699983</v>
      </c>
      <c r="AG4" s="13">
        <f t="shared" si="1"/>
        <v>10559.436581174908</v>
      </c>
      <c r="AH4" s="13">
        <f t="shared" si="1"/>
        <v>10587.18940777782</v>
      </c>
      <c r="AI4" s="13">
        <f t="shared" si="1"/>
        <v>10615.015175714158</v>
      </c>
    </row>
    <row r="5" spans="1:35" x14ac:dyDescent="0.25">
      <c r="A5" t="s">
        <v>26</v>
      </c>
      <c r="B5" s="13">
        <f>SUM(B4:AI4)</f>
        <v>345728.01147614699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2020-08-29T17:52:20Z</dcterms:created>
  <dcterms:modified xsi:type="dcterms:W3CDTF">2020-08-29T19:16:44Z</dcterms:modified>
</cp:coreProperties>
</file>