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upam\Desktop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G13" i="1"/>
  <c r="C13" i="1"/>
  <c r="C12" i="1"/>
  <c r="C17" i="1" s="1"/>
  <c r="C11" i="1"/>
  <c r="C16" i="1" s="1"/>
  <c r="C8" i="1"/>
  <c r="C9" i="1" s="1"/>
  <c r="C10" i="1" s="1"/>
  <c r="C14" i="1" s="1"/>
  <c r="G7" i="1"/>
  <c r="G3" i="1"/>
  <c r="C20" i="1" l="1"/>
  <c r="G4" i="1" s="1"/>
  <c r="G8" i="1" s="1"/>
  <c r="G9" i="1" s="1"/>
  <c r="G5" i="1" l="1"/>
  <c r="G12" i="1" s="1"/>
  <c r="G14" i="1" s="1"/>
  <c r="G17" i="1" s="1"/>
</calcChain>
</file>

<file path=xl/sharedStrings.xml><?xml version="1.0" encoding="utf-8"?>
<sst xmlns="http://schemas.openxmlformats.org/spreadsheetml/2006/main" count="32" uniqueCount="25">
  <si>
    <t>1.)</t>
  </si>
  <si>
    <t>Acquisition Price</t>
  </si>
  <si>
    <t>2.)</t>
  </si>
  <si>
    <t xml:space="preserve">Net Income </t>
  </si>
  <si>
    <t>Cash and receivables</t>
  </si>
  <si>
    <t>Basic Equity Accural</t>
  </si>
  <si>
    <t>Computing equipment</t>
  </si>
  <si>
    <t xml:space="preserve">Amortization </t>
  </si>
  <si>
    <t>Patented technology</t>
  </si>
  <si>
    <t>Equity earning by Sauk Trail</t>
  </si>
  <si>
    <t>Trademark</t>
  </si>
  <si>
    <t>Liabilities</t>
  </si>
  <si>
    <t>Basic Equity Accrual</t>
  </si>
  <si>
    <t>Book Value Acquired</t>
  </si>
  <si>
    <t>Excess Payment</t>
  </si>
  <si>
    <t xml:space="preserve">Excess Fair Value Computing Equipment </t>
  </si>
  <si>
    <t>3.)</t>
  </si>
  <si>
    <t>Excess Fair value Patented Technology</t>
  </si>
  <si>
    <t>Excess fair value Trademark</t>
  </si>
  <si>
    <t>Dividend</t>
  </si>
  <si>
    <t>Goodwill</t>
  </si>
  <si>
    <t>Investment in Sauk Trail</t>
  </si>
  <si>
    <t>Amortization Computing Equipment</t>
  </si>
  <si>
    <t>Patented Technology</t>
  </si>
  <si>
    <t>Annual Amortization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</si>
</sst>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16192B"/>
      <name val="Calibri"/>
      <family val="2"/>
      <scheme val="minor"/>
    </font>
    <font>
      <b/>
      <sz val="10"/>
      <color rgb="FF16192B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164" fontId="0" fillId="0" borderId="0" xfId="1" applyNumberFormat="1" applyFont="1"/>
    <xf numFmtId="0" fontId="3" fillId="0" borderId="0" xfId="0" applyFont="1"/>
    <xf numFmtId="0" fontId="4" fillId="0" borderId="0" xfId="0" applyFont="1"/>
    <xf numFmtId="164" fontId="2" fillId="0" borderId="0" xfId="1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0"/>
  <sheetViews>
    <sheetView tabSelected="1" workbookViewId="0">
      <selection sqref="A1:XFD1048576"/>
    </sheetView>
  </sheetViews>
  <sheetFormatPr defaultRowHeight="14.5" x14ac:dyDescent="0.35"/>
  <cols>
    <col min="1" max="1" width="3.36328125" customWidth="1"/>
    <col min="2" max="2" width="16.1796875" bestFit="1" customWidth="1"/>
    <col min="3" max="3" width="11.26953125" bestFit="1" customWidth="1"/>
    <col min="4" max="4" width="3.6328125" customWidth="1"/>
    <col min="5" max="5" width="4" customWidth="1"/>
    <col min="6" max="6" width="12" bestFit="1" customWidth="1"/>
    <col min="7" max="7" width="6.7265625" bestFit="1" customWidth="1"/>
  </cols>
  <sheetData>
    <row r="2" spans="1:7" x14ac:dyDescent="0.35">
      <c r="A2" t="s">
        <v>0</v>
      </c>
      <c r="B2" t="s">
        <v>1</v>
      </c>
      <c r="C2" s="1">
        <v>3800000</v>
      </c>
      <c r="E2" t="s">
        <v>2</v>
      </c>
      <c r="F2" t="s">
        <v>3</v>
      </c>
      <c r="G2" s="1">
        <v>1910000</v>
      </c>
    </row>
    <row r="3" spans="1:7" x14ac:dyDescent="0.35">
      <c r="B3" s="2" t="s">
        <v>4</v>
      </c>
      <c r="C3" s="1">
        <v>165000</v>
      </c>
      <c r="F3" t="s">
        <v>5</v>
      </c>
      <c r="G3" s="1">
        <f>G2*25%</f>
        <v>477500</v>
      </c>
    </row>
    <row r="4" spans="1:7" x14ac:dyDescent="0.35">
      <c r="B4" s="2" t="s">
        <v>6</v>
      </c>
      <c r="C4" s="1">
        <v>5495000</v>
      </c>
      <c r="F4" t="s">
        <v>7</v>
      </c>
      <c r="G4" s="1">
        <f>C20</f>
        <v>236500</v>
      </c>
    </row>
    <row r="5" spans="1:7" x14ac:dyDescent="0.35">
      <c r="B5" s="2" t="s">
        <v>8</v>
      </c>
      <c r="C5" s="1">
        <v>155000</v>
      </c>
      <c r="F5" t="s">
        <v>9</v>
      </c>
      <c r="G5" s="1">
        <f>G3-G4</f>
        <v>241000</v>
      </c>
    </row>
    <row r="6" spans="1:7" x14ac:dyDescent="0.35">
      <c r="B6" s="2" t="s">
        <v>10</v>
      </c>
      <c r="C6" s="1">
        <v>205000</v>
      </c>
      <c r="G6" s="1"/>
    </row>
    <row r="7" spans="1:7" x14ac:dyDescent="0.35">
      <c r="B7" s="2" t="s">
        <v>11</v>
      </c>
      <c r="C7" s="1">
        <v>-240000</v>
      </c>
      <c r="F7" t="s">
        <v>12</v>
      </c>
      <c r="G7" s="1">
        <f>2095000*25%</f>
        <v>523750</v>
      </c>
    </row>
    <row r="8" spans="1:7" x14ac:dyDescent="0.35">
      <c r="C8" s="1">
        <f>SUM(C3:C7)</f>
        <v>5780000</v>
      </c>
      <c r="F8" t="s">
        <v>7</v>
      </c>
      <c r="G8" s="1">
        <f>G4</f>
        <v>236500</v>
      </c>
    </row>
    <row r="9" spans="1:7" x14ac:dyDescent="0.35">
      <c r="B9" s="2" t="s">
        <v>13</v>
      </c>
      <c r="C9" s="1">
        <f>C8*25%</f>
        <v>1445000</v>
      </c>
      <c r="G9" s="1">
        <f>G7-G8</f>
        <v>287250</v>
      </c>
    </row>
    <row r="10" spans="1:7" x14ac:dyDescent="0.35">
      <c r="B10" s="2" t="s">
        <v>14</v>
      </c>
      <c r="C10" s="1">
        <f>C2-C9</f>
        <v>2355000</v>
      </c>
      <c r="G10" s="1"/>
    </row>
    <row r="11" spans="1:7" x14ac:dyDescent="0.35">
      <c r="B11" s="2" t="s">
        <v>15</v>
      </c>
      <c r="C11" s="1">
        <f>(6580000-5495000)*25%</f>
        <v>271250</v>
      </c>
      <c r="E11" t="s">
        <v>16</v>
      </c>
      <c r="F11" t="s">
        <v>1</v>
      </c>
      <c r="G11" s="1">
        <v>3800000</v>
      </c>
    </row>
    <row r="12" spans="1:7" x14ac:dyDescent="0.35">
      <c r="B12" s="2" t="s">
        <v>17</v>
      </c>
      <c r="C12" s="1">
        <f>(4110000-155000)*25%</f>
        <v>988750</v>
      </c>
      <c r="F12" t="s">
        <v>9</v>
      </c>
      <c r="G12" s="1">
        <f>G5</f>
        <v>241000</v>
      </c>
    </row>
    <row r="13" spans="1:7" x14ac:dyDescent="0.35">
      <c r="B13" s="2" t="s">
        <v>18</v>
      </c>
      <c r="C13" s="1">
        <f>(2110000-205000)*25%</f>
        <v>476250</v>
      </c>
      <c r="F13" t="s">
        <v>19</v>
      </c>
      <c r="G13" s="1">
        <f>205000*25%</f>
        <v>51250</v>
      </c>
    </row>
    <row r="14" spans="1:7" x14ac:dyDescent="0.35">
      <c r="B14" s="3" t="s">
        <v>20</v>
      </c>
      <c r="C14" s="4">
        <f>C10-C11-C12-C13</f>
        <v>618750</v>
      </c>
      <c r="F14" t="s">
        <v>21</v>
      </c>
      <c r="G14" s="1">
        <f>G11+G12-G13</f>
        <v>3989750</v>
      </c>
    </row>
    <row r="15" spans="1:7" x14ac:dyDescent="0.35">
      <c r="C15" s="1"/>
      <c r="G15" s="1"/>
    </row>
    <row r="16" spans="1:7" x14ac:dyDescent="0.35">
      <c r="B16" s="2" t="s">
        <v>22</v>
      </c>
      <c r="C16" s="1">
        <f>C11/7</f>
        <v>38750</v>
      </c>
      <c r="F16" t="s">
        <v>19</v>
      </c>
      <c r="G16" s="1">
        <f>215000*30%</f>
        <v>64500</v>
      </c>
    </row>
    <row r="17" spans="2:7" x14ac:dyDescent="0.35">
      <c r="B17" s="2" t="s">
        <v>23</v>
      </c>
      <c r="C17" s="1">
        <f>C12/5</f>
        <v>197750</v>
      </c>
      <c r="F17" t="s">
        <v>21</v>
      </c>
      <c r="G17" s="1">
        <f>G14+G9-G16</f>
        <v>4212500</v>
      </c>
    </row>
    <row r="18" spans="2:7" x14ac:dyDescent="0.35">
      <c r="B18" s="2" t="s">
        <v>10</v>
      </c>
      <c r="C18" s="1">
        <v>0</v>
      </c>
    </row>
    <row r="19" spans="2:7" x14ac:dyDescent="0.35">
      <c r="B19" s="2" t="s">
        <v>20</v>
      </c>
      <c r="C19" s="1">
        <v>0</v>
      </c>
    </row>
    <row r="20" spans="2:7" x14ac:dyDescent="0.35">
      <c r="B20" s="2" t="s">
        <v>24</v>
      </c>
      <c r="C20" s="1">
        <f>C16+C17+C18+C19</f>
        <v>236500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Anupam</dc:creator>
  <cp:lastModifiedBy>Anupam</cp:lastModifiedBy>
  <dcterms:created xsi:type="dcterms:W3CDTF">2020-08-08T05:42:14Z</dcterms:created>
  <dcterms:modified xsi:type="dcterms:W3CDTF">2020-08-08T05:42:37Z</dcterms:modified>
</cp:coreProperties>
</file>