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H5" i="1" s="1"/>
  <c r="G11" i="1"/>
  <c r="G10" i="1"/>
  <c r="F11" i="1"/>
  <c r="F14" i="1" s="1"/>
  <c r="H4" i="1" s="1"/>
  <c r="F10" i="1"/>
  <c r="H3" i="1"/>
  <c r="F5" i="1"/>
  <c r="F4" i="1"/>
  <c r="F3" i="1"/>
  <c r="F6" i="1" l="1"/>
  <c r="G4" i="1" s="1"/>
  <c r="G3" i="1" l="1"/>
  <c r="G5" i="1"/>
  <c r="H6" i="1" l="1"/>
</calcChain>
</file>

<file path=xl/sharedStrings.xml><?xml version="1.0" encoding="utf-8"?>
<sst xmlns="http://schemas.openxmlformats.org/spreadsheetml/2006/main" count="16" uniqueCount="14">
  <si>
    <t>Hero</t>
  </si>
  <si>
    <t>Value</t>
  </si>
  <si>
    <t>Weights</t>
  </si>
  <si>
    <t>Cost</t>
  </si>
  <si>
    <t>Equity</t>
  </si>
  <si>
    <t>Bond 1</t>
  </si>
  <si>
    <t>Bond 2</t>
  </si>
  <si>
    <t>Total</t>
  </si>
  <si>
    <t>WACC</t>
  </si>
  <si>
    <t>N</t>
  </si>
  <si>
    <t>PMT</t>
  </si>
  <si>
    <t>PV</t>
  </si>
  <si>
    <t>FV</t>
  </si>
  <si>
    <t>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</si>
</sst>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3" fillId="2" borderId="1" xfId="0" applyFont="1" applyFill="1" applyBorder="1" applyAlignment="1">
      <alignment horizontal="center"/>
    </xf>
    <xf numFmtId="10" fontId="3" fillId="2" borderId="1" xfId="0" applyNumberFormat="1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  <xf numFmtId="10" fontId="0" fillId="0" borderId="0" xfId="0" applyNumberFormat="1"/>
    <xf numFmtId="0" fontId="2" fillId="0" borderId="1" xfId="0" applyFont="1" applyBorder="1" applyAlignment="1">
      <alignment horizontal="center"/>
    </xf>
    <xf numFmtId="10" fontId="2" fillId="0" borderId="1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0" fontId="4" fillId="3" borderId="1" xfId="2" applyNumberFormat="1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H14"/>
  <sheetViews>
    <sheetView tabSelected="1" topLeftCell="D1" workbookViewId="0">
      <selection activeCell="L23" sqref="L23"/>
    </sheetView>
  </sheetViews>
  <sheetFormatPr defaultRowHeight="15" x14ac:dyDescent="0.25"/>
  <cols>
    <col min="4" max="4" width="4.7109375" customWidth="1"/>
    <col min="5" max="5" width="7.28515625" customWidth="1"/>
    <col min="6" max="6" width="11.28515625" bestFit="1" customWidth="1"/>
    <col min="7" max="7" width="11.85546875" bestFit="1" customWidth="1"/>
    <col min="8" max="8" width="14.28515625" bestFit="1" customWidth="1"/>
  </cols>
  <sheetData>
    <row r="2" spans="5:8" x14ac:dyDescent="0.25">
      <c r="E2" s="1" t="s">
        <v>0</v>
      </c>
      <c r="F2" s="1" t="s">
        <v>1</v>
      </c>
      <c r="G2" s="1" t="s">
        <v>2</v>
      </c>
      <c r="H2" s="1" t="s">
        <v>3</v>
      </c>
    </row>
    <row r="3" spans="5:8" x14ac:dyDescent="0.25">
      <c r="E3" s="1" t="s">
        <v>4</v>
      </c>
      <c r="F3" s="3">
        <f>7.9*83</f>
        <v>655.7</v>
      </c>
      <c r="G3" s="2">
        <f>F3/F6</f>
        <v>0.8446163532771167</v>
      </c>
      <c r="H3" s="2">
        <f>3.2%+1.2*7.1%</f>
        <v>0.11719999999999998</v>
      </c>
    </row>
    <row r="4" spans="5:8" x14ac:dyDescent="0.25">
      <c r="E4" s="1" t="s">
        <v>5</v>
      </c>
      <c r="F4" s="3">
        <f>65*107.3%</f>
        <v>69.74499999999999</v>
      </c>
      <c r="G4" s="2">
        <f>F4/F6</f>
        <v>8.9839511299851293E-2</v>
      </c>
      <c r="H4" s="2">
        <f>F14</f>
        <v>5.557262818956997E-2</v>
      </c>
    </row>
    <row r="5" spans="5:8" x14ac:dyDescent="0.25">
      <c r="E5" s="1" t="s">
        <v>6</v>
      </c>
      <c r="F5" s="3">
        <f>45.8*111.1%</f>
        <v>50.883799999999994</v>
      </c>
      <c r="G5" s="2">
        <f>F5/F6</f>
        <v>6.5544135423032085E-2</v>
      </c>
      <c r="H5" s="2">
        <f>G14</f>
        <v>6.3472075660809021E-2</v>
      </c>
    </row>
    <row r="6" spans="5:8" x14ac:dyDescent="0.25">
      <c r="E6" s="1" t="s">
        <v>7</v>
      </c>
      <c r="F6" s="3">
        <f>SUM(F3:F5)</f>
        <v>776.3288</v>
      </c>
      <c r="G6" s="7" t="s">
        <v>8</v>
      </c>
      <c r="H6" s="8">
        <f>G3*H3+(G4*H4+G5*H5)*(1 - 21%)</f>
        <v>0.106219780267983</v>
      </c>
    </row>
    <row r="9" spans="5:8" x14ac:dyDescent="0.25">
      <c r="E9" s="5"/>
      <c r="F9" s="1" t="s">
        <v>5</v>
      </c>
      <c r="G9" s="1" t="s">
        <v>6</v>
      </c>
    </row>
    <row r="10" spans="5:8" x14ac:dyDescent="0.25">
      <c r="E10" s="1" t="s">
        <v>9</v>
      </c>
      <c r="F10" s="5">
        <f>8*2</f>
        <v>16</v>
      </c>
      <c r="G10" s="5">
        <f>28*2</f>
        <v>56</v>
      </c>
    </row>
    <row r="11" spans="5:8" x14ac:dyDescent="0.25">
      <c r="E11" s="1" t="s">
        <v>10</v>
      </c>
      <c r="F11" s="5">
        <f>6.7/2</f>
        <v>3.35</v>
      </c>
      <c r="G11" s="5">
        <f>7.2/2</f>
        <v>3.6</v>
      </c>
    </row>
    <row r="12" spans="5:8" x14ac:dyDescent="0.25">
      <c r="E12" s="1" t="s">
        <v>11</v>
      </c>
      <c r="F12" s="5">
        <v>107.3</v>
      </c>
      <c r="G12" s="5">
        <v>111.1</v>
      </c>
    </row>
    <row r="13" spans="5:8" x14ac:dyDescent="0.25">
      <c r="E13" s="1" t="s">
        <v>12</v>
      </c>
      <c r="F13" s="5">
        <v>100</v>
      </c>
      <c r="G13" s="5">
        <v>100</v>
      </c>
    </row>
    <row r="14" spans="5:8" x14ac:dyDescent="0.25">
      <c r="E14" s="1" t="s">
        <v>13</v>
      </c>
      <c r="F14" s="6">
        <f>RATE(F10,F11,-F12,F13)*2</f>
        <v>5.557262818956997E-2</v>
      </c>
      <c r="G14" s="6">
        <f>RATE(G10,G11,-G12,G13)*2</f>
        <v>6.3472075660809021E-2</v>
      </c>
      <c r="H14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2020-10-14T03:33:32Z</dcterms:created>
  <dcterms:modified xsi:type="dcterms:W3CDTF">2020-10-14T04:51:44Z</dcterms:modified>
</cp:coreProperties>
</file>