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9" i="1" l="1"/>
  <c r="D18" i="1"/>
  <c r="E18" i="1"/>
  <c r="F18" i="1"/>
  <c r="G18" i="1"/>
  <c r="H18" i="1"/>
  <c r="I18" i="1"/>
  <c r="C18" i="1"/>
  <c r="D17" i="1"/>
  <c r="E17" i="1"/>
  <c r="F17" i="1"/>
  <c r="G17" i="1"/>
  <c r="H17" i="1"/>
  <c r="I17" i="1"/>
  <c r="C17" i="1"/>
  <c r="H13" i="1"/>
  <c r="C16" i="1"/>
  <c r="C14" i="1"/>
  <c r="C13" i="1"/>
  <c r="E8" i="1"/>
  <c r="E12" i="1" s="1"/>
  <c r="F8" i="1"/>
  <c r="F12" i="1" s="1"/>
  <c r="G8" i="1"/>
  <c r="G12" i="1" s="1"/>
  <c r="H8" i="1"/>
  <c r="H12" i="1" s="1"/>
  <c r="I8" i="1"/>
  <c r="I9" i="1" s="1"/>
  <c r="D8" i="1"/>
  <c r="D12" i="1" s="1"/>
  <c r="E5" i="1"/>
  <c r="E9" i="1" s="1"/>
  <c r="F5" i="1"/>
  <c r="F9" i="1" s="1"/>
  <c r="G5" i="1"/>
  <c r="G9" i="1" s="1"/>
  <c r="H5" i="1"/>
  <c r="H9" i="1" s="1"/>
  <c r="D5" i="1"/>
  <c r="D9" i="1" s="1"/>
  <c r="H10" i="1" l="1"/>
  <c r="H11" i="1"/>
  <c r="H16" i="1" s="1"/>
  <c r="G10" i="1"/>
  <c r="G11" i="1"/>
  <c r="G16" i="1" s="1"/>
  <c r="I10" i="1"/>
  <c r="I11" i="1" s="1"/>
  <c r="I16" i="1" s="1"/>
  <c r="F10" i="1"/>
  <c r="F11" i="1" s="1"/>
  <c r="F16" i="1" s="1"/>
  <c r="D10" i="1"/>
  <c r="D11" i="1"/>
  <c r="D16" i="1" s="1"/>
  <c r="E10" i="1"/>
  <c r="E11" i="1" s="1"/>
  <c r="E16" i="1" s="1"/>
  <c r="I12" i="1"/>
</calcChain>
</file>

<file path=xl/sharedStrings.xml><?xml version="1.0" encoding="utf-8"?>
<sst xmlns="http://schemas.openxmlformats.org/spreadsheetml/2006/main" count="18" uniqueCount="17">
  <si>
    <t>Depreciation</t>
  </si>
  <si>
    <t>Particulars</t>
  </si>
  <si>
    <t>Gross Profit</t>
  </si>
  <si>
    <t>EBIT</t>
  </si>
  <si>
    <t>Incremental Earnings</t>
  </si>
  <si>
    <t>Incremental Free Cash Flow</t>
  </si>
  <si>
    <t>Sales</t>
  </si>
  <si>
    <t>Cost of Goods Sold</t>
  </si>
  <si>
    <t>Annual Cost</t>
  </si>
  <si>
    <t>Tax @ 35%</t>
  </si>
  <si>
    <t>Incremental Working Capital</t>
  </si>
  <si>
    <t>Opportunity Cost</t>
  </si>
  <si>
    <t>Capital Investment</t>
  </si>
  <si>
    <t>MACRS rates</t>
  </si>
  <si>
    <t>Present value</t>
  </si>
  <si>
    <t>NPV</t>
  </si>
  <si>
    <t>PVF @14.1%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</si>
</sst>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(&quot;$&quot;* #,##0.00_);_(&quot;$&quot;* \(#,##0.00\);_(&quot;$&quot;* &quot;-&quot;??_);_(@_)"/>
    <numFmt numFmtId="170" formatCode="0.000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rgb="FF333333"/>
      <name val="Calibri"/>
      <family val="2"/>
      <scheme val="minor"/>
    </font>
    <font>
      <b/>
      <sz val="10"/>
      <color rgb="FF33333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0">
    <xf numFmtId="0" fontId="0" fillId="0" borderId="0" xfId="0"/>
    <xf numFmtId="0" fontId="2" fillId="0" borderId="1" xfId="0" applyFont="1" applyBorder="1" applyAlignment="1">
      <alignment horizontal="center"/>
    </xf>
    <xf numFmtId="44" fontId="2" fillId="0" borderId="1" xfId="1" applyFont="1" applyBorder="1" applyAlignment="1">
      <alignment horizontal="center"/>
    </xf>
    <xf numFmtId="0" fontId="4" fillId="3" borderId="1" xfId="0" applyFont="1" applyFill="1" applyBorder="1" applyAlignment="1">
      <alignment horizontal="center" vertical="center"/>
    </xf>
    <xf numFmtId="44" fontId="4" fillId="0" borderId="0" xfId="1" applyFont="1"/>
    <xf numFmtId="44" fontId="4" fillId="3" borderId="1" xfId="1" applyFont="1" applyFill="1" applyBorder="1" applyAlignment="1">
      <alignment horizontal="center" vertical="center"/>
    </xf>
    <xf numFmtId="0" fontId="4" fillId="3" borderId="1" xfId="1" applyNumberFormat="1" applyFont="1" applyFill="1" applyBorder="1" applyAlignment="1">
      <alignment horizontal="center" vertical="center"/>
    </xf>
    <xf numFmtId="170" fontId="2" fillId="0" borderId="1" xfId="0" applyNumberFormat="1" applyFont="1" applyBorder="1" applyAlignment="1">
      <alignment horizontal="center"/>
    </xf>
    <xf numFmtId="0" fontId="5" fillId="2" borderId="1" xfId="0" applyFont="1" applyFill="1" applyBorder="1" applyAlignment="1">
      <alignment horizontal="center" vertical="center"/>
    </xf>
    <xf numFmtId="44" fontId="3" fillId="2" borderId="1" xfId="0" applyNumberFormat="1" applyFont="1" applyFill="1" applyBorder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19"/>
  <sheetViews>
    <sheetView tabSelected="1" workbookViewId="0">
      <selection activeCell="K16" sqref="K16"/>
    </sheetView>
  </sheetViews>
  <sheetFormatPr defaultRowHeight="15" x14ac:dyDescent="0.25"/>
  <cols>
    <col min="1" max="1" width="6" customWidth="1"/>
    <col min="2" max="2" width="24.140625" bestFit="1" customWidth="1"/>
    <col min="3" max="3" width="11.5703125" bestFit="1" customWidth="1"/>
    <col min="4" max="8" width="12" bestFit="1" customWidth="1"/>
    <col min="9" max="9" width="10.5703125" bestFit="1" customWidth="1"/>
  </cols>
  <sheetData>
    <row r="2" spans="2:9" x14ac:dyDescent="0.25">
      <c r="B2" s="3" t="s">
        <v>1</v>
      </c>
      <c r="C2" s="3">
        <v>0</v>
      </c>
      <c r="D2" s="3">
        <v>1</v>
      </c>
      <c r="E2" s="3">
        <v>2</v>
      </c>
      <c r="F2" s="3">
        <v>3</v>
      </c>
      <c r="G2" s="3">
        <v>4</v>
      </c>
      <c r="H2" s="3">
        <v>5</v>
      </c>
      <c r="I2" s="3">
        <v>6</v>
      </c>
    </row>
    <row r="3" spans="2:9" x14ac:dyDescent="0.25">
      <c r="B3" s="3" t="s">
        <v>6</v>
      </c>
      <c r="C3" s="5"/>
      <c r="D3" s="5">
        <v>197000</v>
      </c>
      <c r="E3" s="5">
        <v>197000</v>
      </c>
      <c r="F3" s="5">
        <v>197000</v>
      </c>
      <c r="G3" s="5">
        <v>197000</v>
      </c>
      <c r="H3" s="5">
        <v>197000</v>
      </c>
      <c r="I3" s="5"/>
    </row>
    <row r="4" spans="2:9" x14ac:dyDescent="0.25">
      <c r="B4" s="3" t="s">
        <v>7</v>
      </c>
      <c r="C4" s="5"/>
      <c r="D4" s="5">
        <v>98000</v>
      </c>
      <c r="E4" s="5">
        <v>98000</v>
      </c>
      <c r="F4" s="5">
        <v>98000</v>
      </c>
      <c r="G4" s="5">
        <v>98000</v>
      </c>
      <c r="H4" s="5">
        <v>98000</v>
      </c>
      <c r="I4" s="5"/>
    </row>
    <row r="5" spans="2:9" x14ac:dyDescent="0.25">
      <c r="B5" s="3" t="s">
        <v>2</v>
      </c>
      <c r="C5" s="5"/>
      <c r="D5" s="5">
        <f>D3-D4</f>
        <v>99000</v>
      </c>
      <c r="E5" s="5">
        <f t="shared" ref="E5:H5" si="0">E3-E4</f>
        <v>99000</v>
      </c>
      <c r="F5" s="5">
        <f t="shared" si="0"/>
        <v>99000</v>
      </c>
      <c r="G5" s="5">
        <f t="shared" si="0"/>
        <v>99000</v>
      </c>
      <c r="H5" s="5">
        <f t="shared" si="0"/>
        <v>99000</v>
      </c>
      <c r="I5" s="5"/>
    </row>
    <row r="6" spans="2:9" x14ac:dyDescent="0.25">
      <c r="B6" s="3" t="s">
        <v>8</v>
      </c>
      <c r="C6" s="5"/>
      <c r="D6" s="5">
        <v>42000</v>
      </c>
      <c r="E6" s="5">
        <v>42000</v>
      </c>
      <c r="F6" s="5">
        <v>42000</v>
      </c>
      <c r="G6" s="5">
        <v>42000</v>
      </c>
      <c r="H6" s="5">
        <v>42000</v>
      </c>
      <c r="I6" s="5"/>
    </row>
    <row r="7" spans="2:9" x14ac:dyDescent="0.25">
      <c r="B7" s="3" t="s">
        <v>13</v>
      </c>
      <c r="C7" s="5"/>
      <c r="D7" s="6">
        <v>0.2</v>
      </c>
      <c r="E7" s="6">
        <v>0.32</v>
      </c>
      <c r="F7" s="6">
        <v>0.192</v>
      </c>
      <c r="G7" s="6">
        <v>0.1152</v>
      </c>
      <c r="H7" s="6">
        <v>0.1152</v>
      </c>
      <c r="I7" s="6">
        <v>5.7599999999999998E-2</v>
      </c>
    </row>
    <row r="8" spans="2:9" x14ac:dyDescent="0.25">
      <c r="B8" s="3" t="s">
        <v>0</v>
      </c>
      <c r="C8" s="5"/>
      <c r="D8" s="5">
        <f>29000*D7</f>
        <v>5800</v>
      </c>
      <c r="E8" s="5">
        <f t="shared" ref="E8:I8" si="1">29000*E7</f>
        <v>9280</v>
      </c>
      <c r="F8" s="5">
        <f t="shared" si="1"/>
        <v>5568</v>
      </c>
      <c r="G8" s="5">
        <f t="shared" si="1"/>
        <v>3340.7999999999997</v>
      </c>
      <c r="H8" s="5">
        <f t="shared" si="1"/>
        <v>3340.7999999999997</v>
      </c>
      <c r="I8" s="5">
        <f t="shared" si="1"/>
        <v>1670.3999999999999</v>
      </c>
    </row>
    <row r="9" spans="2:9" x14ac:dyDescent="0.25">
      <c r="B9" s="3" t="s">
        <v>3</v>
      </c>
      <c r="C9" s="5"/>
      <c r="D9" s="5">
        <f>D5-D6-D8</f>
        <v>51200</v>
      </c>
      <c r="E9" s="5">
        <f t="shared" ref="E9:I9" si="2">E5-E6-E8</f>
        <v>47720</v>
      </c>
      <c r="F9" s="5">
        <f t="shared" si="2"/>
        <v>51432</v>
      </c>
      <c r="G9" s="5">
        <f t="shared" si="2"/>
        <v>53659.199999999997</v>
      </c>
      <c r="H9" s="5">
        <f t="shared" si="2"/>
        <v>53659.199999999997</v>
      </c>
      <c r="I9" s="5">
        <f t="shared" si="2"/>
        <v>-1670.3999999999999</v>
      </c>
    </row>
    <row r="10" spans="2:9" x14ac:dyDescent="0.25">
      <c r="B10" s="3" t="s">
        <v>9</v>
      </c>
      <c r="C10" s="5"/>
      <c r="D10" s="5">
        <f>D9*35%</f>
        <v>17920</v>
      </c>
      <c r="E10" s="5">
        <f t="shared" ref="E10:I10" si="3">E9*35%</f>
        <v>16702</v>
      </c>
      <c r="F10" s="5">
        <f t="shared" si="3"/>
        <v>18001.199999999997</v>
      </c>
      <c r="G10" s="5">
        <f t="shared" si="3"/>
        <v>18780.719999999998</v>
      </c>
      <c r="H10" s="5">
        <f t="shared" si="3"/>
        <v>18780.719999999998</v>
      </c>
      <c r="I10" s="5">
        <f t="shared" si="3"/>
        <v>-584.63999999999987</v>
      </c>
    </row>
    <row r="11" spans="2:9" x14ac:dyDescent="0.25">
      <c r="B11" s="3" t="s">
        <v>4</v>
      </c>
      <c r="C11" s="5"/>
      <c r="D11" s="5">
        <f>D9-D10</f>
        <v>33280</v>
      </c>
      <c r="E11" s="5">
        <f t="shared" ref="E11:I11" si="4">E9-E10</f>
        <v>31018</v>
      </c>
      <c r="F11" s="5">
        <f t="shared" si="4"/>
        <v>33430.800000000003</v>
      </c>
      <c r="G11" s="5">
        <f t="shared" si="4"/>
        <v>34878.479999999996</v>
      </c>
      <c r="H11" s="5">
        <f t="shared" si="4"/>
        <v>34878.479999999996</v>
      </c>
      <c r="I11" s="5">
        <f t="shared" si="4"/>
        <v>-1085.76</v>
      </c>
    </row>
    <row r="12" spans="2:9" x14ac:dyDescent="0.25">
      <c r="B12" s="3" t="s">
        <v>0</v>
      </c>
      <c r="C12" s="5"/>
      <c r="D12" s="5">
        <f>D8</f>
        <v>5800</v>
      </c>
      <c r="E12" s="5">
        <f t="shared" ref="E12:I12" si="5">E8</f>
        <v>9280</v>
      </c>
      <c r="F12" s="5">
        <f t="shared" si="5"/>
        <v>5568</v>
      </c>
      <c r="G12" s="5">
        <f t="shared" si="5"/>
        <v>3340.7999999999997</v>
      </c>
      <c r="H12" s="5">
        <f t="shared" si="5"/>
        <v>3340.7999999999997</v>
      </c>
      <c r="I12" s="5">
        <f t="shared" si="5"/>
        <v>1670.3999999999999</v>
      </c>
    </row>
    <row r="13" spans="2:9" x14ac:dyDescent="0.25">
      <c r="B13" s="3" t="s">
        <v>10</v>
      </c>
      <c r="C13" s="5">
        <f>30000-20000</f>
        <v>10000</v>
      </c>
      <c r="D13" s="5"/>
      <c r="E13" s="5"/>
      <c r="F13" s="5"/>
      <c r="G13" s="5"/>
      <c r="H13" s="5">
        <f>-C13</f>
        <v>-10000</v>
      </c>
      <c r="I13" s="5"/>
    </row>
    <row r="14" spans="2:9" x14ac:dyDescent="0.25">
      <c r="B14" s="3" t="s">
        <v>11</v>
      </c>
      <c r="C14" s="4">
        <f>51000-35%*(51000-0)</f>
        <v>33150</v>
      </c>
      <c r="D14" s="5"/>
      <c r="E14" s="5"/>
      <c r="F14" s="5"/>
      <c r="G14" s="5"/>
      <c r="H14" s="5"/>
      <c r="I14" s="5"/>
    </row>
    <row r="15" spans="2:9" x14ac:dyDescent="0.25">
      <c r="B15" s="3" t="s">
        <v>12</v>
      </c>
      <c r="C15" s="5">
        <v>29000</v>
      </c>
      <c r="D15" s="5"/>
      <c r="E15" s="5"/>
      <c r="F15" s="5"/>
      <c r="G15" s="5"/>
      <c r="H15" s="5"/>
      <c r="I15" s="5"/>
    </row>
    <row r="16" spans="2:9" x14ac:dyDescent="0.25">
      <c r="B16" s="3" t="s">
        <v>5</v>
      </c>
      <c r="C16" s="5">
        <f>-C13-C14-C15</f>
        <v>-72150</v>
      </c>
      <c r="D16" s="5">
        <f>SUM(D11:D15)</f>
        <v>39080</v>
      </c>
      <c r="E16" s="5">
        <f t="shared" ref="E16:I16" si="6">SUM(E11:E15)</f>
        <v>40298</v>
      </c>
      <c r="F16" s="5">
        <f t="shared" si="6"/>
        <v>38998.800000000003</v>
      </c>
      <c r="G16" s="5">
        <f t="shared" si="6"/>
        <v>38219.279999999999</v>
      </c>
      <c r="H16" s="5">
        <f t="shared" si="6"/>
        <v>28219.279999999999</v>
      </c>
      <c r="I16" s="5">
        <f t="shared" si="6"/>
        <v>584.63999999999987</v>
      </c>
    </row>
    <row r="17" spans="2:9" x14ac:dyDescent="0.25">
      <c r="B17" s="3" t="s">
        <v>16</v>
      </c>
      <c r="C17" s="7">
        <f>1/(1+14.1%)^C2</f>
        <v>1</v>
      </c>
      <c r="D17" s="7">
        <f t="shared" ref="D17:I17" si="7">1/(1+14.1%)^D2</f>
        <v>0.87642418930762489</v>
      </c>
      <c r="E17" s="7">
        <f t="shared" si="7"/>
        <v>0.76811935960352751</v>
      </c>
      <c r="F17" s="7">
        <f t="shared" si="7"/>
        <v>0.67319838703201351</v>
      </c>
      <c r="G17" s="7">
        <f t="shared" si="7"/>
        <v>0.59000735059773313</v>
      </c>
      <c r="H17" s="7">
        <f t="shared" si="7"/>
        <v>0.51709671393315793</v>
      </c>
      <c r="I17" s="7">
        <f t="shared" si="7"/>
        <v>0.4531960683025047</v>
      </c>
    </row>
    <row r="18" spans="2:9" x14ac:dyDescent="0.25">
      <c r="B18" s="3" t="s">
        <v>14</v>
      </c>
      <c r="C18" s="2">
        <f>C16*C17</f>
        <v>-72150</v>
      </c>
      <c r="D18" s="2">
        <f t="shared" ref="D18:I18" si="8">D16*D17</f>
        <v>34250.657318141981</v>
      </c>
      <c r="E18" s="2">
        <f t="shared" si="8"/>
        <v>30953.67395330295</v>
      </c>
      <c r="F18" s="2">
        <f t="shared" si="8"/>
        <v>26253.929256184092</v>
      </c>
      <c r="G18" s="2">
        <f t="shared" si="8"/>
        <v>22549.65613455293</v>
      </c>
      <c r="H18" s="2">
        <f t="shared" si="8"/>
        <v>14592.096957559685</v>
      </c>
      <c r="I18" s="2">
        <f t="shared" si="8"/>
        <v>264.95654937237629</v>
      </c>
    </row>
    <row r="19" spans="2:9" x14ac:dyDescent="0.25">
      <c r="B19" s="8" t="s">
        <v>15</v>
      </c>
      <c r="C19" s="9">
        <f>SUM(C18:I18)</f>
        <v>56714.970169114014</v>
      </c>
      <c r="D19" s="1"/>
      <c r="E19" s="1"/>
      <c r="F19" s="1"/>
      <c r="G19" s="1"/>
      <c r="H19" s="1"/>
      <c r="I19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2020-11-28T02:59:23Z</dcterms:created>
  <dcterms:modified xsi:type="dcterms:W3CDTF">2020-11-28T04:35:12Z</dcterms:modified>
</cp:coreProperties>
</file>