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OneDrive\Desktop\UpWork\Project 20\"/>
    </mc:Choice>
  </mc:AlternateContent>
  <bookViews>
    <workbookView xWindow="0" yWindow="0" windowWidth="19200" windowHeight="7310" activeTab="3"/>
  </bookViews>
  <sheets>
    <sheet name="Table 1" sheetId="1" r:id="rId1"/>
    <sheet name="Table 2" sheetId="2" r:id="rId2"/>
    <sheet name=" Solution Part 1" sheetId="3" r:id="rId3"/>
    <sheet name=" Solution Part 2" sheetId="4" r:id="rId4"/>
  </sheets>
  <definedNames>
    <definedName name="_xlnm.Print_Area" localSheetId="0">'Table 1'!$A$1:$D$25</definedName>
    <definedName name="_xlnm.Print_Area" localSheetId="1">'Table 2'!$A$1:$K$17</definedName>
  </definedNames>
  <calcPr calcId="152511"/>
</workbook>
</file>

<file path=xl/calcChain.xml><?xml version="1.0" encoding="utf-8"?>
<calcChain xmlns="http://schemas.openxmlformats.org/spreadsheetml/2006/main">
  <c r="B34" i="4" l="1"/>
  <c r="B36" i="4" l="1"/>
  <c r="B20" i="4"/>
  <c r="B19" i="4"/>
  <c r="B7" i="4"/>
  <c r="B14" i="3"/>
  <c r="B32" i="4"/>
  <c r="B13" i="4"/>
  <c r="B28" i="3"/>
  <c r="B6" i="3"/>
  <c r="B8" i="3" s="1"/>
  <c r="B14" i="2" l="1"/>
  <c r="B9" i="2"/>
  <c r="C22" i="1"/>
  <c r="C24" i="1" s="1"/>
  <c r="B22" i="1"/>
  <c r="B24" i="1" s="1"/>
  <c r="B16" i="3" l="1"/>
  <c r="B17" i="3" s="1"/>
  <c r="B5" i="4" s="1"/>
  <c r="B17" i="4" l="1"/>
  <c r="B29" i="4" s="1"/>
  <c r="B30" i="4" s="1"/>
  <c r="B18" i="4"/>
  <c r="B30" i="3"/>
</calcChain>
</file>

<file path=xl/sharedStrings.xml><?xml version="1.0" encoding="utf-8"?>
<sst xmlns="http://schemas.openxmlformats.org/spreadsheetml/2006/main" count="82" uniqueCount="63">
  <si>
    <t>Table 1</t>
  </si>
  <si>
    <t>Better Care Clinic</t>
  </si>
  <si>
    <t>Historical Financial Data</t>
  </si>
  <si>
    <t>Number of visits</t>
  </si>
  <si>
    <t xml:space="preserve">                 Daily Averages             </t>
  </si>
  <si>
    <t>Net revenue</t>
  </si>
  <si>
    <t>Salaries and wages</t>
  </si>
  <si>
    <t>Physician fees</t>
  </si>
  <si>
    <t>Malpractice insurance</t>
  </si>
  <si>
    <t>General insurance</t>
  </si>
  <si>
    <t>Travel and education</t>
  </si>
  <si>
    <t>Utilities</t>
  </si>
  <si>
    <t>Equipment leases</t>
  </si>
  <si>
    <t>Building lease</t>
  </si>
  <si>
    <t>Other operating expenses</t>
  </si>
  <si>
    <t xml:space="preserve">  Total operating expenses</t>
  </si>
  <si>
    <t>Net profit (loss)</t>
  </si>
  <si>
    <t>Table 2</t>
  </si>
  <si>
    <t>Incemental Cost Data</t>
  </si>
  <si>
    <t>Variable Costs</t>
  </si>
  <si>
    <t>Semifixed Costs</t>
  </si>
  <si>
    <t xml:space="preserve">  Medical supplies</t>
  </si>
  <si>
    <t xml:space="preserve">  Administrative supplies</t>
  </si>
  <si>
    <t>Total variable costs</t>
  </si>
  <si>
    <t xml:space="preserve">  Salaries and wages</t>
  </si>
  <si>
    <t xml:space="preserve">  Physician fees</t>
  </si>
  <si>
    <t>Total daily semifixed costs</t>
  </si>
  <si>
    <t>per visit</t>
  </si>
  <si>
    <r>
      <t>Note:</t>
    </r>
    <r>
      <rPr>
        <sz val="12"/>
        <color theme="1"/>
        <rFont val="Arial"/>
        <family val="2"/>
      </rPr>
      <t xml:space="preserve"> The semifixed costs are daily costs that apply when volume increases by 11-20 visits. However, the physical capacity of the clinic is only 60 visits per day.</t>
    </r>
  </si>
  <si>
    <t>CY 2017</t>
  </si>
  <si>
    <t>Jan/Feb 2018</t>
  </si>
  <si>
    <t>Particulars</t>
  </si>
  <si>
    <t>Amount (in $)</t>
  </si>
  <si>
    <t>Fixed Costs</t>
  </si>
  <si>
    <t>Profit</t>
  </si>
  <si>
    <t>Number of Visits</t>
  </si>
  <si>
    <t>Revenue per visit</t>
  </si>
  <si>
    <t>Total Revenue</t>
  </si>
  <si>
    <t>Contribution</t>
  </si>
  <si>
    <t>Total Variable Costs</t>
  </si>
  <si>
    <t>Total Fixed Costs</t>
  </si>
  <si>
    <t>Fixed Costs:</t>
  </si>
  <si>
    <t>Variable Costs:</t>
  </si>
  <si>
    <t xml:space="preserve">Assumptions: </t>
  </si>
  <si>
    <t>1) If we divide the total revenue by the number of visits, we get $41 as the average revenue per visit. We have assumed it remains the same throughout the year.</t>
  </si>
  <si>
    <t>3) Operating expenses have been assumed to fixed. They will be incurred despite the output.</t>
  </si>
  <si>
    <t>2) We have assumed no travel and education expenses have incurred yet as only the data is based only on Jan and Feb. It could occur later in the year and hence we have included it in the profit computation. Alternatively, it could be ignored. Additionally, they have been assumed to be fixed</t>
  </si>
  <si>
    <t>(Assumptions are below in the table)</t>
  </si>
  <si>
    <t>Contribution per visit</t>
  </si>
  <si>
    <t>Additional Variable Costs per visit:</t>
  </si>
  <si>
    <t>Till 55 visits, no additonal salaries and wages will be incurred</t>
  </si>
  <si>
    <t>Total</t>
  </si>
  <si>
    <t>Contribution per incremental visit till 55 visits</t>
  </si>
  <si>
    <t>After the 55th visit, the physician fees and nurse salaries will be incurred till the 60th visit. Maximum capacity is 60</t>
  </si>
  <si>
    <t>Additional Semifixed Costs per visit:</t>
  </si>
  <si>
    <t>Total contribution till 55 visits</t>
  </si>
  <si>
    <t>Per Unit</t>
  </si>
  <si>
    <t>Additional Costs incurred</t>
  </si>
  <si>
    <t>Till 45 visits</t>
  </si>
  <si>
    <t>Fixed Costs remaining to be absorbed</t>
  </si>
  <si>
    <t>BEP (Fixed Costs/Contribution)</t>
  </si>
  <si>
    <t>Total Incremental Revenue</t>
  </si>
  <si>
    <t>Please refer the word file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</si>
</sst>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quot;$&quot;#,##0_);[Red]\(&quot;$&quot;#,##0\)"/>
    <numFmt numFmtId="165" formatCode="_ * #,##0_ ;_ * \-#,##0_ ;_ * &quot;-&quot;??_ ;_ @_ "/>
  </numFmts>
  <fonts count="7" x14ac:knownFonts="1">
    <font>
      <sz val="12"/>
      <color theme="1"/>
      <name val="Arial"/>
      <family val="2"/>
    </font>
    <font>
      <b/>
      <sz val="12"/>
      <color theme="1"/>
      <name val="Arial"/>
      <family val="2"/>
    </font>
    <font>
      <sz val="12"/>
      <color rgb="FF000000"/>
      <name val="Arial"/>
      <family val="2"/>
    </font>
    <font>
      <u/>
      <sz val="12"/>
      <color theme="1"/>
      <name val="Arial"/>
      <family val="2"/>
    </font>
    <font>
      <i/>
      <sz val="12"/>
      <color theme="1"/>
      <name val="Arial"/>
      <family val="2"/>
    </font>
    <font>
      <b/>
      <u/>
      <sz val="12"/>
      <color theme="1"/>
      <name val="Arial"/>
      <family val="2"/>
    </font>
    <font>
      <sz val="12"/>
      <color theme="1"/>
      <name val="Arial"/>
      <family val="2"/>
    </font>
  </fonts>
  <fills count="2">
    <fill>
      <patternFill patternType="none"/>
    </fill>
    <fill>
      <patternFill patternType="gray125"/>
    </fill>
  </fills>
  <borders count="6">
    <border>
      <left/>
      <right/>
      <top/>
      <bottom/>
      <diagonal/>
    </border>
    <border>
      <left/>
      <right/>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28">
    <xf numFmtId="0" fontId="0" fillId="0" borderId="0" xfId="0"/>
    <xf numFmtId="0" fontId="2" fillId="0" borderId="0" xfId="0" applyFont="1" applyAlignment="1">
      <alignment wrapText="1"/>
    </xf>
    <xf numFmtId="0" fontId="1" fillId="0" borderId="0" xfId="0" applyFont="1" applyAlignment="1">
      <alignment horizontal="center"/>
    </xf>
    <xf numFmtId="0" fontId="3" fillId="0" borderId="0" xfId="0" applyFont="1"/>
    <xf numFmtId="0" fontId="3" fillId="0" borderId="0" xfId="0" applyFont="1" applyAlignment="1">
      <alignment horizontal="center"/>
    </xf>
    <xf numFmtId="164" fontId="0" fillId="0" borderId="0" xfId="0" applyNumberFormat="1"/>
    <xf numFmtId="164" fontId="3" fillId="0" borderId="0" xfId="0" applyNumberFormat="1" applyFont="1"/>
    <xf numFmtId="164" fontId="0" fillId="0" borderId="1" xfId="0" applyNumberFormat="1" applyBorder="1"/>
    <xf numFmtId="0" fontId="4" fillId="0" borderId="0" xfId="0" applyFont="1"/>
    <xf numFmtId="164" fontId="0" fillId="0" borderId="2" xfId="0" applyNumberFormat="1" applyBorder="1"/>
    <xf numFmtId="0" fontId="5" fillId="0" borderId="0" xfId="0" applyFont="1"/>
    <xf numFmtId="0" fontId="0" fillId="0" borderId="0" xfId="0" applyAlignment="1"/>
    <xf numFmtId="0" fontId="0" fillId="0" borderId="3" xfId="0" applyBorder="1"/>
    <xf numFmtId="164" fontId="0" fillId="0" borderId="3" xfId="0" applyNumberFormat="1" applyBorder="1"/>
    <xf numFmtId="0" fontId="2" fillId="0" borderId="3" xfId="0" applyFont="1" applyBorder="1" applyAlignment="1"/>
    <xf numFmtId="0" fontId="0" fillId="0" borderId="3" xfId="0" applyBorder="1" applyAlignment="1"/>
    <xf numFmtId="0" fontId="1" fillId="0" borderId="3" xfId="0" applyFont="1" applyBorder="1"/>
    <xf numFmtId="164" fontId="1" fillId="0" borderId="3" xfId="0" applyNumberFormat="1" applyFont="1" applyBorder="1"/>
    <xf numFmtId="0" fontId="1" fillId="0" borderId="0" xfId="0" applyFont="1" applyAlignment="1"/>
    <xf numFmtId="0" fontId="0" fillId="0" borderId="0" xfId="0" applyFill="1"/>
    <xf numFmtId="165" fontId="0" fillId="0" borderId="3" xfId="1" applyNumberFormat="1" applyFont="1" applyBorder="1"/>
    <xf numFmtId="0" fontId="0" fillId="0" borderId="3" xfId="0" applyFont="1" applyBorder="1"/>
    <xf numFmtId="0" fontId="4" fillId="0" borderId="3" xfId="0" applyFont="1" applyBorder="1"/>
    <xf numFmtId="165" fontId="1" fillId="0" borderId="3" xfId="1" applyNumberFormat="1" applyFont="1" applyBorder="1"/>
    <xf numFmtId="0" fontId="1" fillId="0" borderId="0" xfId="0" applyFont="1" applyAlignment="1">
      <alignment horizontal="center"/>
    </xf>
    <xf numFmtId="0" fontId="0" fillId="0" borderId="0" xfId="0"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5"/>
  <sheetViews>
    <sheetView topLeftCell="A4" workbookViewId="0">
      <selection activeCell="A17" sqref="A17"/>
    </sheetView>
  </sheetViews>
  <sheetFormatPr defaultRowHeight="15.5" x14ac:dyDescent="0.35"/>
  <cols>
    <col min="1" max="1" width="28.3046875" customWidth="1"/>
    <col min="2" max="3" width="12.765625" customWidth="1"/>
  </cols>
  <sheetData>
    <row r="2" spans="1:3" x14ac:dyDescent="0.35">
      <c r="B2" s="2" t="s">
        <v>0</v>
      </c>
    </row>
    <row r="3" spans="1:3" x14ac:dyDescent="0.35">
      <c r="B3" s="2" t="s">
        <v>1</v>
      </c>
    </row>
    <row r="4" spans="1:3" x14ac:dyDescent="0.35">
      <c r="B4" s="2" t="s">
        <v>2</v>
      </c>
    </row>
    <row r="6" spans="1:3" x14ac:dyDescent="0.35">
      <c r="B6" s="10" t="s">
        <v>4</v>
      </c>
    </row>
    <row r="7" spans="1:3" s="3" customFormat="1" x14ac:dyDescent="0.35">
      <c r="B7" s="4" t="s">
        <v>29</v>
      </c>
      <c r="C7" s="3" t="s">
        <v>30</v>
      </c>
    </row>
    <row r="9" spans="1:3" x14ac:dyDescent="0.35">
      <c r="A9" t="s">
        <v>3</v>
      </c>
      <c r="B9">
        <v>41</v>
      </c>
      <c r="C9">
        <v>45</v>
      </c>
    </row>
    <row r="11" spans="1:3" x14ac:dyDescent="0.35">
      <c r="A11" t="s">
        <v>5</v>
      </c>
      <c r="B11" s="6">
        <v>1524</v>
      </c>
      <c r="C11" s="6">
        <v>1845</v>
      </c>
    </row>
    <row r="12" spans="1:3" x14ac:dyDescent="0.35">
      <c r="B12" s="5"/>
      <c r="C12" s="5"/>
    </row>
    <row r="13" spans="1:3" x14ac:dyDescent="0.35">
      <c r="A13" s="1" t="s">
        <v>6</v>
      </c>
      <c r="B13" s="5">
        <v>428</v>
      </c>
      <c r="C13" s="5">
        <v>451</v>
      </c>
    </row>
    <row r="14" spans="1:3" x14ac:dyDescent="0.35">
      <c r="A14" t="s">
        <v>7</v>
      </c>
      <c r="B14" s="5">
        <v>533</v>
      </c>
      <c r="C14" s="5">
        <v>600</v>
      </c>
    </row>
    <row r="15" spans="1:3" x14ac:dyDescent="0.35">
      <c r="A15" t="s">
        <v>8</v>
      </c>
      <c r="B15" s="5">
        <v>87</v>
      </c>
      <c r="C15" s="5">
        <v>107</v>
      </c>
    </row>
    <row r="16" spans="1:3" x14ac:dyDescent="0.35">
      <c r="A16" s="19" t="s">
        <v>10</v>
      </c>
      <c r="B16" s="5">
        <v>15</v>
      </c>
      <c r="C16" s="5">
        <v>0</v>
      </c>
    </row>
    <row r="17" spans="1:3" x14ac:dyDescent="0.35">
      <c r="A17" t="s">
        <v>9</v>
      </c>
      <c r="B17" s="5">
        <v>22</v>
      </c>
      <c r="C17" s="5">
        <v>28</v>
      </c>
    </row>
    <row r="18" spans="1:3" x14ac:dyDescent="0.35">
      <c r="A18" t="s">
        <v>11</v>
      </c>
      <c r="B18" s="5">
        <v>41</v>
      </c>
      <c r="C18" s="5">
        <v>36</v>
      </c>
    </row>
    <row r="19" spans="1:3" x14ac:dyDescent="0.35">
      <c r="A19" t="s">
        <v>12</v>
      </c>
      <c r="B19" s="5">
        <v>4</v>
      </c>
      <c r="C19" s="5">
        <v>5</v>
      </c>
    </row>
    <row r="20" spans="1:3" x14ac:dyDescent="0.35">
      <c r="A20" t="s">
        <v>13</v>
      </c>
      <c r="B20" s="5">
        <v>400</v>
      </c>
      <c r="C20" s="5">
        <v>417</v>
      </c>
    </row>
    <row r="21" spans="1:3" x14ac:dyDescent="0.35">
      <c r="A21" t="s">
        <v>14</v>
      </c>
      <c r="B21" s="6">
        <v>288</v>
      </c>
      <c r="C21" s="5">
        <v>300</v>
      </c>
    </row>
    <row r="22" spans="1:3" x14ac:dyDescent="0.35">
      <c r="A22" t="s">
        <v>15</v>
      </c>
      <c r="B22" s="6">
        <f>SUM(B13:B21)</f>
        <v>1818</v>
      </c>
      <c r="C22" s="6">
        <f>SUM(C13:C21)</f>
        <v>1944</v>
      </c>
    </row>
    <row r="23" spans="1:3" x14ac:dyDescent="0.35">
      <c r="B23" s="5"/>
      <c r="C23" s="5"/>
    </row>
    <row r="24" spans="1:3" ht="16" thickBot="1" x14ac:dyDescent="0.4">
      <c r="A24" t="s">
        <v>16</v>
      </c>
      <c r="B24" s="7">
        <f>SUM(B11-B22)</f>
        <v>-294</v>
      </c>
      <c r="C24" s="7">
        <f>SUM(C11-C22)</f>
        <v>-99</v>
      </c>
    </row>
    <row r="25" spans="1:3" ht="16" thickTop="1" x14ac:dyDescent="0.35"/>
  </sheetData>
  <printOptions gridLine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16"/>
  <sheetViews>
    <sheetView workbookViewId="0">
      <selection activeCell="A16" sqref="A16"/>
    </sheetView>
  </sheetViews>
  <sheetFormatPr defaultRowHeight="15.5" x14ac:dyDescent="0.35"/>
  <cols>
    <col min="1" max="1" width="28.3046875" customWidth="1"/>
    <col min="2" max="3" width="12.765625" customWidth="1"/>
  </cols>
  <sheetData>
    <row r="2" spans="1:3" x14ac:dyDescent="0.35">
      <c r="B2" s="2" t="s">
        <v>17</v>
      </c>
    </row>
    <row r="3" spans="1:3" x14ac:dyDescent="0.35">
      <c r="B3" s="2" t="s">
        <v>1</v>
      </c>
    </row>
    <row r="4" spans="1:3" x14ac:dyDescent="0.35">
      <c r="B4" s="2" t="s">
        <v>18</v>
      </c>
    </row>
    <row r="6" spans="1:3" x14ac:dyDescent="0.35">
      <c r="A6" s="8" t="s">
        <v>19</v>
      </c>
      <c r="B6" s="5"/>
    </row>
    <row r="7" spans="1:3" x14ac:dyDescent="0.35">
      <c r="A7" t="s">
        <v>21</v>
      </c>
      <c r="B7" s="5">
        <v>4</v>
      </c>
      <c r="C7" t="s">
        <v>27</v>
      </c>
    </row>
    <row r="8" spans="1:3" x14ac:dyDescent="0.35">
      <c r="A8" t="s">
        <v>22</v>
      </c>
      <c r="B8" s="5">
        <v>1</v>
      </c>
    </row>
    <row r="9" spans="1:3" ht="16" thickBot="1" x14ac:dyDescent="0.4">
      <c r="A9" t="s">
        <v>23</v>
      </c>
      <c r="B9" s="9">
        <f>SUM(B7:B8)</f>
        <v>5</v>
      </c>
      <c r="C9" t="s">
        <v>27</v>
      </c>
    </row>
    <row r="10" spans="1:3" ht="16" thickTop="1" x14ac:dyDescent="0.35">
      <c r="B10" s="5"/>
    </row>
    <row r="11" spans="1:3" x14ac:dyDescent="0.35">
      <c r="A11" s="8" t="s">
        <v>20</v>
      </c>
      <c r="B11" s="5"/>
    </row>
    <row r="12" spans="1:3" x14ac:dyDescent="0.35">
      <c r="A12" t="s">
        <v>24</v>
      </c>
      <c r="B12" s="5">
        <v>100</v>
      </c>
    </row>
    <row r="13" spans="1:3" x14ac:dyDescent="0.35">
      <c r="A13" t="s">
        <v>25</v>
      </c>
      <c r="B13" s="5">
        <v>267</v>
      </c>
    </row>
    <row r="14" spans="1:3" ht="16" thickBot="1" x14ac:dyDescent="0.4">
      <c r="A14" t="s">
        <v>26</v>
      </c>
      <c r="B14" s="9">
        <f>SUM(B12:B13)</f>
        <v>367</v>
      </c>
    </row>
    <row r="15" spans="1:3" ht="16" thickTop="1" x14ac:dyDescent="0.35"/>
    <row r="16" spans="1:3" x14ac:dyDescent="0.35">
      <c r="A16" s="8" t="s">
        <v>28</v>
      </c>
    </row>
  </sheetData>
  <printOptions gridLines="1"/>
  <pageMargins left="0.7" right="0.7" top="0.75" bottom="0.75" header="0.3" footer="0.3"/>
  <pageSetup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7"/>
  <sheetViews>
    <sheetView workbookViewId="0">
      <selection activeCell="B28" sqref="B28"/>
    </sheetView>
  </sheetViews>
  <sheetFormatPr defaultRowHeight="15.5" x14ac:dyDescent="0.35"/>
  <cols>
    <col min="1" max="1" width="23.69140625" customWidth="1"/>
    <col min="2" max="2" width="24.07421875" customWidth="1"/>
    <col min="3" max="3" width="9.23046875" customWidth="1"/>
    <col min="4" max="4" width="2.921875" customWidth="1"/>
    <col min="5" max="5" width="48.69140625" customWidth="1"/>
    <col min="6" max="6" width="8.61328125" customWidth="1"/>
  </cols>
  <sheetData>
    <row r="3" spans="1:6" x14ac:dyDescent="0.35">
      <c r="A3" s="16" t="s">
        <v>31</v>
      </c>
      <c r="B3" s="16" t="s">
        <v>32</v>
      </c>
      <c r="E3" t="s">
        <v>47</v>
      </c>
      <c r="F3" s="18"/>
    </row>
    <row r="4" spans="1:6" x14ac:dyDescent="0.35">
      <c r="A4" s="12"/>
      <c r="B4" s="12"/>
    </row>
    <row r="5" spans="1:6" x14ac:dyDescent="0.35">
      <c r="A5" s="12" t="s">
        <v>35</v>
      </c>
      <c r="B5" s="20">
        <v>45</v>
      </c>
    </row>
    <row r="6" spans="1:6" x14ac:dyDescent="0.35">
      <c r="A6" s="12" t="s">
        <v>36</v>
      </c>
      <c r="B6" s="13">
        <f>'Table 1'!C11/'Table 1'!C9</f>
        <v>41</v>
      </c>
    </row>
    <row r="7" spans="1:6" x14ac:dyDescent="0.35">
      <c r="A7" s="12"/>
      <c r="B7" s="13"/>
    </row>
    <row r="8" spans="1:6" x14ac:dyDescent="0.35">
      <c r="A8" s="16" t="s">
        <v>37</v>
      </c>
      <c r="B8" s="17">
        <f>PRODUCT(B5:B6)</f>
        <v>1845</v>
      </c>
    </row>
    <row r="9" spans="1:6" x14ac:dyDescent="0.35">
      <c r="A9" s="12"/>
      <c r="B9" s="12"/>
    </row>
    <row r="10" spans="1:6" x14ac:dyDescent="0.35">
      <c r="A10" s="16" t="s">
        <v>42</v>
      </c>
      <c r="B10" s="12"/>
      <c r="E10" s="5"/>
    </row>
    <row r="11" spans="1:6" x14ac:dyDescent="0.35">
      <c r="A11" s="14" t="s">
        <v>6</v>
      </c>
      <c r="B11" s="13">
        <v>451</v>
      </c>
      <c r="E11" s="5"/>
    </row>
    <row r="12" spans="1:6" x14ac:dyDescent="0.35">
      <c r="A12" s="15" t="s">
        <v>7</v>
      </c>
      <c r="B12" s="13">
        <v>600</v>
      </c>
      <c r="E12" s="5"/>
    </row>
    <row r="13" spans="1:6" x14ac:dyDescent="0.35">
      <c r="A13" s="12"/>
      <c r="B13" s="12"/>
      <c r="D13" s="11"/>
      <c r="E13" s="5"/>
    </row>
    <row r="14" spans="1:6" x14ac:dyDescent="0.35">
      <c r="A14" s="16" t="s">
        <v>39</v>
      </c>
      <c r="B14" s="17">
        <f>SUM(B11:B13)</f>
        <v>1051</v>
      </c>
      <c r="D14" s="11"/>
      <c r="E14" s="5"/>
    </row>
    <row r="15" spans="1:6" x14ac:dyDescent="0.35">
      <c r="A15" s="12"/>
      <c r="B15" s="12"/>
      <c r="D15" s="11"/>
      <c r="E15" s="5"/>
    </row>
    <row r="16" spans="1:6" x14ac:dyDescent="0.35">
      <c r="A16" s="16" t="s">
        <v>38</v>
      </c>
      <c r="B16" s="17">
        <f>B8-B14</f>
        <v>794</v>
      </c>
      <c r="D16" s="11"/>
      <c r="E16" s="5"/>
    </row>
    <row r="17" spans="1:5" x14ac:dyDescent="0.35">
      <c r="A17" s="16" t="s">
        <v>48</v>
      </c>
      <c r="B17" s="17">
        <f>B16/B5</f>
        <v>17.644444444444446</v>
      </c>
      <c r="D17" s="11"/>
      <c r="E17" s="5"/>
    </row>
    <row r="18" spans="1:5" x14ac:dyDescent="0.35">
      <c r="A18" s="12"/>
      <c r="B18" s="12"/>
      <c r="E18" s="6"/>
    </row>
    <row r="19" spans="1:5" x14ac:dyDescent="0.35">
      <c r="A19" s="16" t="s">
        <v>41</v>
      </c>
      <c r="B19" s="12"/>
    </row>
    <row r="20" spans="1:5" x14ac:dyDescent="0.35">
      <c r="A20" s="15" t="s">
        <v>8</v>
      </c>
      <c r="B20" s="13">
        <v>107</v>
      </c>
    </row>
    <row r="21" spans="1:5" x14ac:dyDescent="0.35">
      <c r="A21" s="15" t="s">
        <v>9</v>
      </c>
      <c r="B21" s="13">
        <v>28</v>
      </c>
    </row>
    <row r="22" spans="1:5" x14ac:dyDescent="0.35">
      <c r="A22" s="15" t="s">
        <v>11</v>
      </c>
      <c r="B22" s="13">
        <v>36</v>
      </c>
    </row>
    <row r="23" spans="1:5" x14ac:dyDescent="0.35">
      <c r="A23" s="15" t="s">
        <v>12</v>
      </c>
      <c r="B23" s="13">
        <v>5</v>
      </c>
    </row>
    <row r="24" spans="1:5" x14ac:dyDescent="0.35">
      <c r="A24" s="15" t="s">
        <v>13</v>
      </c>
      <c r="B24" s="13">
        <v>417</v>
      </c>
    </row>
    <row r="25" spans="1:5" x14ac:dyDescent="0.35">
      <c r="A25" s="12" t="s">
        <v>14</v>
      </c>
      <c r="B25" s="13">
        <v>300</v>
      </c>
    </row>
    <row r="26" spans="1:5" x14ac:dyDescent="0.35">
      <c r="A26" s="15" t="s">
        <v>10</v>
      </c>
      <c r="B26" s="13">
        <v>15</v>
      </c>
    </row>
    <row r="27" spans="1:5" x14ac:dyDescent="0.35">
      <c r="A27" s="12"/>
      <c r="B27" s="12"/>
    </row>
    <row r="28" spans="1:5" x14ac:dyDescent="0.35">
      <c r="A28" s="16" t="s">
        <v>40</v>
      </c>
      <c r="B28" s="17">
        <f>SUM(B20:B26)</f>
        <v>908</v>
      </c>
    </row>
    <row r="29" spans="1:5" x14ac:dyDescent="0.35">
      <c r="A29" s="12"/>
      <c r="B29" s="12"/>
    </row>
    <row r="30" spans="1:5" x14ac:dyDescent="0.35">
      <c r="A30" s="16" t="s">
        <v>34</v>
      </c>
      <c r="B30" s="17">
        <f>B16-B28</f>
        <v>-114</v>
      </c>
    </row>
    <row r="32" spans="1:5" x14ac:dyDescent="0.35">
      <c r="A32" s="24" t="s">
        <v>43</v>
      </c>
      <c r="B32" s="24"/>
    </row>
    <row r="33" spans="1:2" ht="53" customHeight="1" x14ac:dyDescent="0.35">
      <c r="A33" s="25" t="s">
        <v>44</v>
      </c>
      <c r="B33" s="25"/>
    </row>
    <row r="35" spans="1:2" ht="93.5" customHeight="1" x14ac:dyDescent="0.35">
      <c r="A35" s="25" t="s">
        <v>46</v>
      </c>
      <c r="B35" s="25"/>
    </row>
    <row r="37" spans="1:2" ht="38" customHeight="1" x14ac:dyDescent="0.35">
      <c r="A37" s="25" t="s">
        <v>45</v>
      </c>
      <c r="B37" s="25"/>
    </row>
  </sheetData>
  <mergeCells count="4">
    <mergeCell ref="A32:B32"/>
    <mergeCell ref="A33:B33"/>
    <mergeCell ref="A35:B35"/>
    <mergeCell ref="A37:B37"/>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38"/>
  <sheetViews>
    <sheetView tabSelected="1" topLeftCell="A22" workbookViewId="0">
      <selection activeCell="B34" sqref="B34"/>
    </sheetView>
  </sheetViews>
  <sheetFormatPr defaultRowHeight="15.5" x14ac:dyDescent="0.35"/>
  <cols>
    <col min="1" max="1" width="37.921875" bestFit="1" customWidth="1"/>
    <col min="2" max="2" width="12.921875" customWidth="1"/>
  </cols>
  <sheetData>
    <row r="4" spans="1:2" x14ac:dyDescent="0.35">
      <c r="A4" s="16" t="s">
        <v>31</v>
      </c>
      <c r="B4" s="16" t="s">
        <v>32</v>
      </c>
    </row>
    <row r="5" spans="1:2" x14ac:dyDescent="0.35">
      <c r="A5" s="21" t="s">
        <v>48</v>
      </c>
      <c r="B5" s="13">
        <f>' Solution Part 1'!B17</f>
        <v>17.644444444444446</v>
      </c>
    </row>
    <row r="6" spans="1:2" x14ac:dyDescent="0.35">
      <c r="A6" s="21"/>
      <c r="B6" s="13"/>
    </row>
    <row r="7" spans="1:2" x14ac:dyDescent="0.35">
      <c r="A7" s="21" t="s">
        <v>33</v>
      </c>
      <c r="B7" s="13">
        <f>' Solution Part 1'!B28</f>
        <v>908</v>
      </c>
    </row>
    <row r="8" spans="1:2" x14ac:dyDescent="0.35">
      <c r="A8" s="12"/>
      <c r="B8" s="12"/>
    </row>
    <row r="9" spans="1:2" x14ac:dyDescent="0.35">
      <c r="A9" s="12" t="s">
        <v>49</v>
      </c>
      <c r="B9" s="12"/>
    </row>
    <row r="10" spans="1:2" x14ac:dyDescent="0.35">
      <c r="A10" s="22"/>
      <c r="B10" s="13"/>
    </row>
    <row r="11" spans="1:2" x14ac:dyDescent="0.35">
      <c r="A11" s="12" t="s">
        <v>21</v>
      </c>
      <c r="B11" s="13">
        <v>4</v>
      </c>
    </row>
    <row r="12" spans="1:2" x14ac:dyDescent="0.35">
      <c r="A12" s="12" t="s">
        <v>22</v>
      </c>
      <c r="B12" s="13">
        <v>1</v>
      </c>
    </row>
    <row r="13" spans="1:2" x14ac:dyDescent="0.35">
      <c r="A13" s="12" t="s">
        <v>51</v>
      </c>
      <c r="B13" s="13">
        <f>SUM(B11:B12)</f>
        <v>5</v>
      </c>
    </row>
    <row r="14" spans="1:2" x14ac:dyDescent="0.35">
      <c r="A14" s="12"/>
      <c r="B14" s="13"/>
    </row>
    <row r="15" spans="1:2" x14ac:dyDescent="0.35">
      <c r="A15" s="12" t="s">
        <v>50</v>
      </c>
      <c r="B15" s="13"/>
    </row>
    <row r="16" spans="1:2" x14ac:dyDescent="0.35">
      <c r="A16" s="12"/>
      <c r="B16" s="13"/>
    </row>
    <row r="17" spans="1:2" x14ac:dyDescent="0.35">
      <c r="A17" s="12" t="s">
        <v>52</v>
      </c>
      <c r="B17" s="13">
        <f>B5-B13</f>
        <v>12.644444444444446</v>
      </c>
    </row>
    <row r="18" spans="1:2" x14ac:dyDescent="0.35">
      <c r="A18" s="12" t="s">
        <v>58</v>
      </c>
      <c r="B18" s="20">
        <f>B5*45</f>
        <v>794</v>
      </c>
    </row>
    <row r="19" spans="1:2" x14ac:dyDescent="0.35">
      <c r="A19" s="12" t="s">
        <v>59</v>
      </c>
      <c r="B19" s="20">
        <f>B7-B18</f>
        <v>114</v>
      </c>
    </row>
    <row r="20" spans="1:2" x14ac:dyDescent="0.35">
      <c r="A20" s="16" t="s">
        <v>60</v>
      </c>
      <c r="B20" s="23">
        <f>ROUNDUP(B19/B17,0)</f>
        <v>10</v>
      </c>
    </row>
    <row r="21" spans="1:2" x14ac:dyDescent="0.35">
      <c r="A21" s="12"/>
      <c r="B21" s="20"/>
    </row>
    <row r="22" spans="1:2" x14ac:dyDescent="0.35">
      <c r="A22" s="12"/>
      <c r="B22" s="13"/>
    </row>
    <row r="23" spans="1:2" ht="33.5" customHeight="1" x14ac:dyDescent="0.35">
      <c r="A23" s="26" t="s">
        <v>53</v>
      </c>
      <c r="B23" s="27"/>
    </row>
    <row r="24" spans="1:2" x14ac:dyDescent="0.35">
      <c r="A24" s="12"/>
      <c r="B24" s="12"/>
    </row>
    <row r="25" spans="1:2" x14ac:dyDescent="0.35">
      <c r="A25" s="21" t="s">
        <v>54</v>
      </c>
      <c r="B25" s="13"/>
    </row>
    <row r="26" spans="1:2" x14ac:dyDescent="0.35">
      <c r="A26" s="12" t="s">
        <v>24</v>
      </c>
      <c r="B26" s="13">
        <v>100</v>
      </c>
    </row>
    <row r="27" spans="1:2" x14ac:dyDescent="0.35">
      <c r="A27" s="12" t="s">
        <v>25</v>
      </c>
      <c r="B27" s="13">
        <v>267</v>
      </c>
    </row>
    <row r="28" spans="1:2" x14ac:dyDescent="0.35">
      <c r="A28" s="12"/>
      <c r="B28" s="12"/>
    </row>
    <row r="29" spans="1:2" x14ac:dyDescent="0.35">
      <c r="A29" s="12" t="s">
        <v>55</v>
      </c>
      <c r="B29" s="13">
        <f>45*B5+10*B17</f>
        <v>920.44444444444446</v>
      </c>
    </row>
    <row r="30" spans="1:2" x14ac:dyDescent="0.35">
      <c r="A30" s="12" t="s">
        <v>56</v>
      </c>
      <c r="B30" s="13">
        <f>B29/55</f>
        <v>16.735353535353536</v>
      </c>
    </row>
    <row r="31" spans="1:2" x14ac:dyDescent="0.35">
      <c r="A31" s="12"/>
      <c r="B31" s="12"/>
    </row>
    <row r="32" spans="1:2" x14ac:dyDescent="0.35">
      <c r="A32" s="12" t="s">
        <v>57</v>
      </c>
      <c r="B32" s="13">
        <f>SUM(B26:B27)</f>
        <v>367</v>
      </c>
    </row>
    <row r="33" spans="1:2" x14ac:dyDescent="0.35">
      <c r="A33" s="12"/>
      <c r="B33" s="12"/>
    </row>
    <row r="34" spans="1:2" x14ac:dyDescent="0.35">
      <c r="A34" s="12" t="s">
        <v>61</v>
      </c>
      <c r="B34" s="12">
        <f>45*5</f>
        <v>225</v>
      </c>
    </row>
    <row r="35" spans="1:2" x14ac:dyDescent="0.35">
      <c r="A35" s="12"/>
      <c r="B35" s="12"/>
    </row>
    <row r="36" spans="1:2" x14ac:dyDescent="0.35">
      <c r="A36" s="12" t="s">
        <v>38</v>
      </c>
      <c r="B36" s="13">
        <f>B34-B32</f>
        <v>-142</v>
      </c>
    </row>
    <row r="38" spans="1:2" x14ac:dyDescent="0.35">
      <c r="A38" t="s">
        <v>62</v>
      </c>
    </row>
  </sheetData>
  <mergeCells count="1">
    <mergeCell ref="A23:B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Table 1</vt:lpstr>
      <vt:lpstr>Table 2</vt:lpstr>
      <vt:lpstr> Solution Part 1</vt:lpstr>
      <vt:lpstr> Solution Part 2</vt:lpstr>
      <vt:lpstr>'Table 1'!Print_Area</vt:lpstr>
      <vt:lpstr>'Table 2'!Print_Area</vt:lpstr>
    </vt:vector>
  </TitlesOfParts>
  <Company>ETSU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ETSU</dc:creator>
  <cp:lastModifiedBy>USER</cp:lastModifiedBy>
  <cp:lastPrinted>2012-04-04T16:42:44Z</cp:lastPrinted>
  <dcterms:created xsi:type="dcterms:W3CDTF">2010-03-15T01:14:23Z</dcterms:created>
  <dcterms:modified xsi:type="dcterms:W3CDTF">2022-06-27T20:06:14Z</dcterms:modified>
</cp:coreProperties>
</file>