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nest\Desktop\"/>
    </mc:Choice>
  </mc:AlternateContent>
  <xr:revisionPtr revIDLastSave="0" documentId="8_{539B2B4F-F2F9-47E8-8274-912F6329A75D}" xr6:coauthVersionLast="47" xr6:coauthVersionMax="47" xr10:uidLastSave="{00000000-0000-0000-0000-000000000000}"/>
  <bookViews>
    <workbookView xWindow="-108" yWindow="-108" windowWidth="23256" windowHeight="12576" xr2:uid="{8CDAE3A7-6FB5-4CEF-A2E2-3D9AB77F4F1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" l="1"/>
  <c r="J14" i="1"/>
  <c r="J15" i="1"/>
  <c r="J16" i="1"/>
  <c r="J17" i="1"/>
  <c r="J18" i="1"/>
  <c r="J12" i="1"/>
  <c r="J4" i="1"/>
  <c r="J5" i="1"/>
  <c r="J6" i="1"/>
  <c r="J7" i="1"/>
  <c r="J8" i="1"/>
  <c r="J9" i="1"/>
  <c r="J3" i="1"/>
  <c r="G14" i="1"/>
  <c r="G15" i="1"/>
  <c r="G16" i="1"/>
  <c r="G17" i="1"/>
  <c r="G18" i="1"/>
  <c r="G13" i="1"/>
  <c r="E18" i="1"/>
  <c r="F18" i="1" s="1"/>
  <c r="E17" i="1"/>
  <c r="F17" i="1" s="1"/>
  <c r="E16" i="1"/>
  <c r="F16" i="1" s="1"/>
  <c r="E15" i="1"/>
  <c r="F15" i="1" s="1"/>
  <c r="E14" i="1"/>
  <c r="F14" i="1" s="1"/>
  <c r="F13" i="1"/>
  <c r="E13" i="1"/>
  <c r="F12" i="1"/>
  <c r="G5" i="1"/>
  <c r="G6" i="1"/>
  <c r="G7" i="1"/>
  <c r="G8" i="1"/>
  <c r="G9" i="1"/>
  <c r="G4" i="1"/>
  <c r="F4" i="1"/>
  <c r="F5" i="1"/>
  <c r="F6" i="1"/>
  <c r="F7" i="1"/>
  <c r="F8" i="1"/>
  <c r="F9" i="1"/>
  <c r="F3" i="1"/>
  <c r="E4" i="1"/>
  <c r="E5" i="1"/>
  <c r="E6" i="1"/>
  <c r="E7" i="1"/>
  <c r="E8" i="1"/>
  <c r="E9" i="1"/>
</calcChain>
</file>

<file path=xl/sharedStrings.xml><?xml version="1.0" encoding="utf-8"?>
<sst xmlns="http://schemas.openxmlformats.org/spreadsheetml/2006/main" count="16" uniqueCount="7">
  <si>
    <t>Time, s</t>
  </si>
  <si>
    <r>
      <t>[H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  <r>
      <rPr>
        <b/>
        <vertAlign val="subscript"/>
        <sz val="11"/>
        <color theme="1"/>
        <rFont val="Calibri"/>
        <family val="2"/>
        <scheme val="minor"/>
      </rPr>
      <t>o</t>
    </r>
    <r>
      <rPr>
        <b/>
        <sz val="11"/>
        <color theme="1"/>
        <rFont val="Calibri"/>
        <family val="2"/>
        <scheme val="minor"/>
      </rPr>
      <t>, M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</si>
  <si>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O2</t>
    </r>
    <r>
      <rPr>
        <b/>
        <sz val="11"/>
        <color theme="1"/>
        <rFont val="Calibri"/>
        <family val="2"/>
        <scheme val="minor"/>
      </rPr>
      <t>, torr</t>
    </r>
  </si>
  <si>
    <r>
      <t>n</t>
    </r>
    <r>
      <rPr>
        <b/>
        <vertAlign val="subscript"/>
        <sz val="11"/>
        <color theme="1"/>
        <rFont val="Calibri"/>
        <family val="2"/>
        <scheme val="minor"/>
      </rPr>
      <t>O2</t>
    </r>
    <r>
      <rPr>
        <b/>
        <sz val="11"/>
        <color theme="1"/>
        <rFont val="Calibri"/>
        <family val="2"/>
        <scheme val="minor"/>
      </rPr>
      <t>, mol</t>
    </r>
  </si>
  <si>
    <r>
      <t>n</t>
    </r>
    <r>
      <rPr>
        <b/>
        <vertAlign val="subscript"/>
        <sz val="11"/>
        <color theme="1"/>
        <rFont val="Calibri"/>
        <family val="2"/>
        <scheme val="minor"/>
      </rPr>
      <t>H2O2</t>
    </r>
    <r>
      <rPr>
        <b/>
        <sz val="11"/>
        <color theme="1"/>
        <rFont val="Calibri"/>
        <family val="2"/>
        <scheme val="minor"/>
      </rPr>
      <t>, mol</t>
    </r>
  </si>
  <si>
    <r>
      <t>[H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], M</t>
    </r>
  </si>
  <si>
    <r>
      <t>ln[H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</si>
</sst>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E+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ln[H</a:t>
            </a:r>
            <a:r>
              <a:rPr lang="en-US" baseline="-25000"/>
              <a:t>2</a:t>
            </a:r>
            <a:r>
              <a:rPr lang="en-US"/>
              <a:t>O</a:t>
            </a:r>
            <a:r>
              <a:rPr lang="en-US" baseline="-25000"/>
              <a:t>2</a:t>
            </a:r>
            <a:r>
              <a:rPr lang="en-US"/>
              <a:t>] vs. Time</a:t>
            </a:r>
            <a:r>
              <a:rPr lang="en-US" baseline="0"/>
              <a:t> Graph. Run 1 (0.882 M)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trendline>
            <c:spPr>
              <a:ln w="25400" cap="rnd">
                <a:solidFill>
                  <a:schemeClr val="accent1">
                    <a:alpha val="50000"/>
                  </a:schemeClr>
                </a:solidFill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947353455818023"/>
                  <c:y val="-6.8952318460192476E-3"/>
                </c:manualLayout>
              </c:layout>
              <c:numFmt formatCode="0.0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Sheet1!$I$3:$I$9</c:f>
              <c:numCache>
                <c:formatCode>0.00</c:formatCode>
                <c:ptCount val="7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</c:numCache>
            </c:numRef>
          </c:xVal>
          <c:yVal>
            <c:numRef>
              <c:f>Sheet1!$J$3:$J$9</c:f>
              <c:numCache>
                <c:formatCode>0.000E+00</c:formatCode>
                <c:ptCount val="7"/>
                <c:pt idx="0">
                  <c:v>-0.12556322297534575</c:v>
                </c:pt>
                <c:pt idx="1">
                  <c:v>-0.1475343035071805</c:v>
                </c:pt>
                <c:pt idx="2">
                  <c:v>-0.16949424034873661</c:v>
                </c:pt>
                <c:pt idx="3">
                  <c:v>-0.19117346195650942</c:v>
                </c:pt>
                <c:pt idx="4">
                  <c:v>-0.21333310664485969</c:v>
                </c:pt>
                <c:pt idx="5">
                  <c:v>-0.23518631634437473</c:v>
                </c:pt>
                <c:pt idx="6">
                  <c:v>-0.25697688395462703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6B-4D79-A9F3-A6D121EB23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283151"/>
        <c:axId val="222283567"/>
      </c:scatterChart>
      <c:valAx>
        <c:axId val="2222831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Time,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283567"/>
        <c:crosses val="autoZero"/>
        <c:crossBetween val="midCat"/>
      </c:valAx>
      <c:valAx>
        <c:axId val="2222835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900" b="1" i="0" u="none" strike="noStrike" baseline="0">
                    <a:effectLst/>
                  </a:rPr>
                  <a:t>ln[H</a:t>
                </a:r>
                <a:r>
                  <a:rPr lang="en-US" sz="900" b="1" i="0" u="none" strike="noStrike" baseline="-25000">
                    <a:effectLst/>
                  </a:rPr>
                  <a:t>2</a:t>
                </a:r>
                <a:r>
                  <a:rPr lang="en-US" sz="900" b="1" i="0" u="none" strike="noStrike" baseline="0">
                    <a:effectLst/>
                  </a:rPr>
                  <a:t>O</a:t>
                </a:r>
                <a:r>
                  <a:rPr lang="en-US" sz="900" b="1" i="0" u="none" strike="noStrike" baseline="-25000">
                    <a:effectLst/>
                  </a:rPr>
                  <a:t>2</a:t>
                </a:r>
                <a:r>
                  <a:rPr lang="en-US" sz="900" b="1" i="0" u="none" strike="noStrike" baseline="0">
                    <a:effectLst/>
                  </a:rPr>
                  <a:t>]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2831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ln[H</a:t>
            </a:r>
            <a:r>
              <a:rPr lang="en-US" sz="1400" b="1" i="0" baseline="-25000">
                <a:effectLst/>
              </a:rPr>
              <a:t>2</a:t>
            </a:r>
            <a:r>
              <a:rPr lang="en-US" sz="1400" b="1" i="0" baseline="0">
                <a:effectLst/>
              </a:rPr>
              <a:t>O</a:t>
            </a:r>
            <a:r>
              <a:rPr lang="en-US" sz="1400" b="1" i="0" baseline="-25000">
                <a:effectLst/>
              </a:rPr>
              <a:t>2</a:t>
            </a:r>
            <a:r>
              <a:rPr lang="en-US" sz="1400" b="1" i="0" baseline="0">
                <a:effectLst/>
              </a:rPr>
              <a:t>] vs. Time Graph. Run 2 (0.706 M)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trendline>
            <c:spPr>
              <a:ln w="25400" cap="rnd">
                <a:solidFill>
                  <a:schemeClr val="accent1">
                    <a:alpha val="50000"/>
                  </a:schemeClr>
                </a:solidFill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1114020122484689"/>
                  <c:y val="3.8774788568095568E-2"/>
                </c:manualLayout>
              </c:layout>
              <c:numFmt formatCode="0.0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Sheet1!$I$12:$I$18</c:f>
              <c:numCache>
                <c:formatCode>0.00</c:formatCode>
                <c:ptCount val="7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</c:numCache>
            </c:numRef>
          </c:xVal>
          <c:yVal>
            <c:numRef>
              <c:f>Sheet1!$J$12:$J$18</c:f>
              <c:numCache>
                <c:formatCode>0.000E+00</c:formatCode>
                <c:ptCount val="7"/>
                <c:pt idx="0">
                  <c:v>-0.34814004148889505</c:v>
                </c:pt>
                <c:pt idx="1">
                  <c:v>-0.37009853613837357</c:v>
                </c:pt>
                <c:pt idx="2">
                  <c:v>-0.39191954445374988</c:v>
                </c:pt>
                <c:pt idx="3">
                  <c:v>-0.41390513917720617</c:v>
                </c:pt>
                <c:pt idx="4">
                  <c:v>-0.43572623530324822</c:v>
                </c:pt>
                <c:pt idx="5">
                  <c:v>-0.45769749541613131</c:v>
                </c:pt>
                <c:pt idx="6">
                  <c:v>-0.47947413654634946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C2-4396-B2A9-4C48157B0C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743247"/>
        <c:axId val="48877135"/>
      </c:scatterChart>
      <c:valAx>
        <c:axId val="2187432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Time,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77135"/>
        <c:crosses val="autoZero"/>
        <c:crossBetween val="midCat"/>
      </c:valAx>
      <c:valAx>
        <c:axId val="488771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900" b="1" i="0" baseline="0">
                    <a:effectLst/>
                  </a:rPr>
                  <a:t>ln[H</a:t>
                </a:r>
                <a:r>
                  <a:rPr lang="en-US" sz="900" b="1" i="0" baseline="-25000">
                    <a:effectLst/>
                  </a:rPr>
                  <a:t>2</a:t>
                </a:r>
                <a:r>
                  <a:rPr lang="en-US" sz="900" b="1" i="0" baseline="0">
                    <a:effectLst/>
                  </a:rPr>
                  <a:t>O</a:t>
                </a:r>
                <a:r>
                  <a:rPr lang="en-US" sz="900" b="1" i="0" baseline="-25000">
                    <a:effectLst/>
                  </a:rPr>
                  <a:t>2</a:t>
                </a:r>
                <a:r>
                  <a:rPr lang="en-US" sz="900" b="1" i="0" baseline="0">
                    <a:effectLst/>
                  </a:rPr>
                  <a:t>] </a:t>
                </a:r>
                <a:endParaRPr lang="en-US" sz="9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7432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335280</xdr:colOff>
      <xdr:row>1</xdr:row>
      <xdr:rowOff>152400</xdr:rowOff>
    </xdr:from>
    <xdr:to>
      <xdr:col>10</xdr:col>
      <xdr:colOff>502920</xdr:colOff>
      <xdr:row>16</xdr:row>
      <xdr:rowOff>121920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743A40-08B0-46EB-A55B-5415F15D7C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579120</xdr:colOff>
      <xdr:row>15</xdr:row>
      <xdr:rowOff>160020</xdr:rowOff>
    </xdr:from>
    <xdr:to>
      <xdr:col>17</xdr:col>
      <xdr:colOff>205740</xdr:colOff>
      <xdr:row>30</xdr:row>
      <xdr:rowOff>160020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06719E9-A9D4-4C94-BB38-54DB0AB309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A2B29-A520-4221-AE22-0AE1E41134B6}">
  <dimension ref="B2:J18"/>
  <sheetViews>
    <sheetView tabSelected="1" workbookViewId="0">
      <selection activeCell="I12" sqref="I12:J18"/>
    </sheetView>
  </sheetViews>
  <sheetFormatPr defaultRowHeight="14.4" x14ac:dyDescent="0.3"/>
  <cols>
    <col min="2" max="2" width="10.5546875" bestFit="1" customWidth="1"/>
    <col min="3" max="3" width="6.88671875" bestFit="1" customWidth="1"/>
    <col min="4" max="4" width="8.33203125" bestFit="1" customWidth="1"/>
    <col min="5" max="5" width="9.5546875" bestFit="1" customWidth="1"/>
    <col min="6" max="6" width="9.44140625" bestFit="1" customWidth="1"/>
    <col min="7" max="7" width="9.21875" bestFit="1" customWidth="1"/>
    <col min="10" max="10" width="9.88671875" bestFit="1" customWidth="1"/>
  </cols>
  <sheetData>
    <row r="2" spans="2:10" ht="15.6" x14ac:dyDescent="0.35">
      <c r="B2" s="2" t="s">
        <v>1</v>
      </c>
      <c r="C2" s="2" t="s">
        <v>0</v>
      </c>
      <c r="D2" s="2" t="s">
        <v>2</v>
      </c>
      <c r="E2" s="2" t="s">
        <v>3</v>
      </c>
      <c r="F2" s="2" t="s">
        <v>4</v>
      </c>
      <c r="G2" s="2" t="s">
        <v>5</v>
      </c>
      <c r="I2" s="2" t="s">
        <v>0</v>
      </c>
      <c r="J2" s="2" t="s">
        <v>6</v>
      </c>
    </row>
    <row r="3" spans="2:10" x14ac:dyDescent="0.3">
      <c r="B3" s="1">
        <v>0.88200000000000001</v>
      </c>
      <c r="C3" s="3">
        <v>0</v>
      </c>
      <c r="D3" s="7">
        <v>0</v>
      </c>
      <c r="E3" s="8">
        <v>0</v>
      </c>
      <c r="F3" s="8">
        <f>2*E3</f>
        <v>0</v>
      </c>
      <c r="G3" s="1">
        <v>0.88200000000000001</v>
      </c>
      <c r="I3" s="3">
        <v>0</v>
      </c>
      <c r="J3" s="8">
        <f>LN(G3)</f>
        <v>-0.12556322297534575</v>
      </c>
    </row>
    <row r="4" spans="2:10" x14ac:dyDescent="0.3">
      <c r="B4" s="4"/>
      <c r="C4" s="3">
        <v>30</v>
      </c>
      <c r="D4" s="7">
        <v>90</v>
      </c>
      <c r="E4" s="8">
        <f t="shared" ref="E4:E9" si="0">D4/760*0.099/(0.08206*298.15)</f>
        <v>4.7917900947002073E-4</v>
      </c>
      <c r="F4" s="8">
        <f t="shared" ref="F4:F9" si="1">2*E4</f>
        <v>9.5835801894004146E-4</v>
      </c>
      <c r="G4" s="8">
        <f>0.882-F4/0.05</f>
        <v>0.86283283962119917</v>
      </c>
      <c r="I4" s="3">
        <v>30</v>
      </c>
      <c r="J4" s="8">
        <f t="shared" ref="J4:J9" si="2">LN(G4)</f>
        <v>-0.1475343035071805</v>
      </c>
    </row>
    <row r="5" spans="2:10" x14ac:dyDescent="0.3">
      <c r="B5" s="5"/>
      <c r="C5" s="3">
        <v>60</v>
      </c>
      <c r="D5" s="7">
        <v>178</v>
      </c>
      <c r="E5" s="8">
        <f t="shared" si="0"/>
        <v>9.4770959650737445E-4</v>
      </c>
      <c r="F5" s="8">
        <f t="shared" si="1"/>
        <v>1.8954191930147489E-3</v>
      </c>
      <c r="G5" s="8">
        <f t="shared" ref="G5:G9" si="3">0.882-F5/0.05</f>
        <v>0.84409161613970507</v>
      </c>
      <c r="I5" s="3">
        <v>60</v>
      </c>
      <c r="J5" s="8">
        <f t="shared" si="2"/>
        <v>-0.16949424034873661</v>
      </c>
    </row>
    <row r="6" spans="2:10" x14ac:dyDescent="0.3">
      <c r="B6" s="5"/>
      <c r="C6" s="3">
        <v>90</v>
      </c>
      <c r="D6" s="7">
        <v>263</v>
      </c>
      <c r="E6" s="8">
        <f t="shared" si="0"/>
        <v>1.4002675498957274E-3</v>
      </c>
      <c r="F6" s="8">
        <f t="shared" si="1"/>
        <v>2.8005350997914549E-3</v>
      </c>
      <c r="G6" s="8">
        <f t="shared" si="3"/>
        <v>0.82598929800417087</v>
      </c>
      <c r="I6" s="3">
        <v>90</v>
      </c>
      <c r="J6" s="8">
        <f t="shared" si="2"/>
        <v>-0.19117346195650942</v>
      </c>
    </row>
    <row r="7" spans="2:10" x14ac:dyDescent="0.3">
      <c r="B7" s="5"/>
      <c r="C7" s="3">
        <v>120</v>
      </c>
      <c r="D7" s="7">
        <v>348</v>
      </c>
      <c r="E7" s="8">
        <f t="shared" si="0"/>
        <v>1.8528255032840804E-3</v>
      </c>
      <c r="F7" s="8">
        <f t="shared" si="1"/>
        <v>3.7056510065681609E-3</v>
      </c>
      <c r="G7" s="8">
        <f t="shared" si="3"/>
        <v>0.80788697986863678</v>
      </c>
      <c r="I7" s="3">
        <v>120</v>
      </c>
      <c r="J7" s="8">
        <f t="shared" si="2"/>
        <v>-0.21333310664485969</v>
      </c>
    </row>
    <row r="8" spans="2:10" x14ac:dyDescent="0.3">
      <c r="B8" s="5"/>
      <c r="C8" s="3">
        <v>150</v>
      </c>
      <c r="D8" s="7">
        <v>430</v>
      </c>
      <c r="E8" s="8">
        <f t="shared" si="0"/>
        <v>2.2894108230234324E-3</v>
      </c>
      <c r="F8" s="8">
        <f t="shared" si="1"/>
        <v>4.5788216460468647E-3</v>
      </c>
      <c r="G8" s="8">
        <f t="shared" si="3"/>
        <v>0.79042356707906269</v>
      </c>
      <c r="I8" s="3">
        <v>150</v>
      </c>
      <c r="J8" s="8">
        <f t="shared" si="2"/>
        <v>-0.23518631634437473</v>
      </c>
    </row>
    <row r="9" spans="2:10" x14ac:dyDescent="0.3">
      <c r="B9" s="6"/>
      <c r="C9" s="3">
        <v>180</v>
      </c>
      <c r="D9" s="7">
        <v>510</v>
      </c>
      <c r="E9" s="8">
        <f t="shared" si="0"/>
        <v>2.7153477203301175E-3</v>
      </c>
      <c r="F9" s="8">
        <f t="shared" si="1"/>
        <v>5.430695440660235E-3</v>
      </c>
      <c r="G9" s="8">
        <f t="shared" si="3"/>
        <v>0.77338609118679535</v>
      </c>
      <c r="I9" s="3">
        <v>180</v>
      </c>
      <c r="J9" s="8">
        <f t="shared" si="2"/>
        <v>-0.25697688395462703</v>
      </c>
    </row>
    <row r="11" spans="2:10" ht="15.6" x14ac:dyDescent="0.35">
      <c r="B11" s="2" t="s">
        <v>1</v>
      </c>
      <c r="C11" s="2" t="s">
        <v>0</v>
      </c>
      <c r="D11" s="2" t="s">
        <v>2</v>
      </c>
      <c r="E11" s="2" t="s">
        <v>3</v>
      </c>
      <c r="F11" s="2" t="s">
        <v>4</v>
      </c>
      <c r="G11" s="2" t="s">
        <v>5</v>
      </c>
      <c r="I11" s="2" t="s">
        <v>0</v>
      </c>
      <c r="J11" s="2" t="s">
        <v>6</v>
      </c>
    </row>
    <row r="12" spans="2:10" x14ac:dyDescent="0.3">
      <c r="B12" s="1">
        <v>0.70599999999999996</v>
      </c>
      <c r="C12" s="3">
        <v>0</v>
      </c>
      <c r="D12" s="7">
        <v>0</v>
      </c>
      <c r="E12" s="8">
        <v>0</v>
      </c>
      <c r="F12" s="8">
        <f>2*E12</f>
        <v>0</v>
      </c>
      <c r="G12" s="1">
        <v>0.70599999999999996</v>
      </c>
      <c r="I12" s="3">
        <v>0</v>
      </c>
      <c r="J12" s="8">
        <f>LN(G12)</f>
        <v>-0.34814004148889505</v>
      </c>
    </row>
    <row r="13" spans="2:10" x14ac:dyDescent="0.3">
      <c r="B13" s="4"/>
      <c r="C13" s="3">
        <v>30</v>
      </c>
      <c r="D13" s="7">
        <v>72</v>
      </c>
      <c r="E13" s="8">
        <f t="shared" ref="E13:E18" si="4">D13/760*0.099/(0.08206*298.15)</f>
        <v>3.8334320757601662E-4</v>
      </c>
      <c r="F13" s="8">
        <f t="shared" ref="F13:F18" si="5">2*E13</f>
        <v>7.6668641515203323E-4</v>
      </c>
      <c r="G13" s="8">
        <f>0.706-F13/0.05</f>
        <v>0.69066627169695927</v>
      </c>
      <c r="I13" s="3">
        <v>30</v>
      </c>
      <c r="J13" s="8">
        <f t="shared" ref="J13:J18" si="6">LN(G13)</f>
        <v>-0.37009853613837357</v>
      </c>
    </row>
    <row r="14" spans="2:10" x14ac:dyDescent="0.3">
      <c r="B14" s="5"/>
      <c r="C14" s="3">
        <v>60</v>
      </c>
      <c r="D14" s="7">
        <v>142</v>
      </c>
      <c r="E14" s="8">
        <f t="shared" si="4"/>
        <v>7.5603799271936611E-4</v>
      </c>
      <c r="F14" s="8">
        <f t="shared" si="5"/>
        <v>1.5120759854387322E-3</v>
      </c>
      <c r="G14" s="8">
        <f t="shared" ref="G14:G18" si="7">0.706-F14/0.05</f>
        <v>0.67575848029122532</v>
      </c>
      <c r="I14" s="3">
        <v>60</v>
      </c>
      <c r="J14" s="8">
        <f t="shared" si="6"/>
        <v>-0.39191954445374988</v>
      </c>
    </row>
    <row r="15" spans="2:10" x14ac:dyDescent="0.3">
      <c r="B15" s="5"/>
      <c r="C15" s="3">
        <v>90</v>
      </c>
      <c r="D15" s="7">
        <v>211</v>
      </c>
      <c r="E15" s="8">
        <f t="shared" si="4"/>
        <v>1.1234085666463819E-3</v>
      </c>
      <c r="F15" s="8">
        <f t="shared" si="5"/>
        <v>2.2468171332927639E-3</v>
      </c>
      <c r="G15" s="8">
        <f t="shared" si="7"/>
        <v>0.66106365733414463</v>
      </c>
      <c r="I15" s="3">
        <v>90</v>
      </c>
      <c r="J15" s="8">
        <f t="shared" si="6"/>
        <v>-0.41390513917720617</v>
      </c>
    </row>
    <row r="16" spans="2:10" x14ac:dyDescent="0.3">
      <c r="B16" s="5"/>
      <c r="C16" s="3">
        <v>120</v>
      </c>
      <c r="D16" s="7">
        <v>278</v>
      </c>
      <c r="E16" s="8">
        <f t="shared" si="4"/>
        <v>1.480130718140731E-3</v>
      </c>
      <c r="F16" s="8">
        <f t="shared" si="5"/>
        <v>2.960261436281462E-3</v>
      </c>
      <c r="G16" s="8">
        <f t="shared" si="7"/>
        <v>0.64679477127437068</v>
      </c>
      <c r="I16" s="3">
        <v>120</v>
      </c>
      <c r="J16" s="8">
        <f t="shared" si="6"/>
        <v>-0.43572623530324822</v>
      </c>
    </row>
    <row r="17" spans="2:10" x14ac:dyDescent="0.3">
      <c r="B17" s="5"/>
      <c r="C17" s="3">
        <v>150</v>
      </c>
      <c r="D17" s="7">
        <v>344</v>
      </c>
      <c r="E17" s="8">
        <f t="shared" si="4"/>
        <v>1.831528658418746E-3</v>
      </c>
      <c r="F17" s="8">
        <f t="shared" si="5"/>
        <v>3.663057316837492E-3</v>
      </c>
      <c r="G17" s="8">
        <f t="shared" si="7"/>
        <v>0.63273885366325011</v>
      </c>
      <c r="I17" s="3">
        <v>150</v>
      </c>
      <c r="J17" s="8">
        <f t="shared" si="6"/>
        <v>-0.45769749541613131</v>
      </c>
    </row>
    <row r="18" spans="2:10" x14ac:dyDescent="0.3">
      <c r="B18" s="6"/>
      <c r="C18" s="3">
        <v>180</v>
      </c>
      <c r="D18" s="7">
        <v>408</v>
      </c>
      <c r="E18" s="8">
        <f t="shared" si="4"/>
        <v>2.1722781762640942E-3</v>
      </c>
      <c r="F18" s="8">
        <f t="shared" si="5"/>
        <v>4.3445563525281884E-3</v>
      </c>
      <c r="G18" s="8">
        <f t="shared" si="7"/>
        <v>0.61910887294943617</v>
      </c>
      <c r="I18" s="3">
        <v>180</v>
      </c>
      <c r="J18" s="8">
        <f t="shared" si="6"/>
        <v>-0.47947413654634946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Ernest</dc:creator>
  <cp:lastModifiedBy>Ernest</cp:lastModifiedBy>
  <dcterms:created xsi:type="dcterms:W3CDTF">2021-08-03T19:02:54Z</dcterms:created>
  <dcterms:modified xsi:type="dcterms:W3CDTF">2021-08-03T20:07:14Z</dcterms:modified>
</cp:coreProperties>
</file>