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<sst xmlns="http://schemas.openxmlformats.org/spreadsheetml/2006/main" count="11" uniqueCount="11">
  <si>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d-e). Computation of the market value of assets &amp; WACC:-</t>
  </si>
  <si>
    <t>Particulars</t>
  </si>
  <si>
    <t>Market value</t>
  </si>
  <si>
    <t>Weights</t>
  </si>
  <si>
    <t>Cost of capital</t>
  </si>
  <si>
    <t>Weighted cost</t>
  </si>
  <si>
    <t>Debt</t>
  </si>
  <si>
    <t>Equity</t>
  </si>
  <si>
    <t>Preferred stock</t>
  </si>
  <si>
    <t>Market value of assets =</t>
  </si>
  <si>
    <t>WACC =</t>
  </si>
</sst>
</file>

<file path=xl/styles.xml><?xml version="1.0" encoding="utf-8"?>
<styleSheet xmlns="http://schemas.openxmlformats.org/spreadsheetml/2006/main">
  <numFmts count="10">
    <numFmt numFmtId="176" formatCode="&quot;₹&quot;\ #,##0.0000;[Red]&quot;₹&quot;\ \-#,##0.0000"/>
    <numFmt numFmtId="177" formatCode="0.00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&quot;₹&quot;\ #,##0.00;[Red]&quot;₹&quot;\ \-#,##0.00"/>
    <numFmt numFmtId="181" formatCode="_ &quot;₹&quot;* #,##0.00_ ;_ &quot;₹&quot;* \-#,##0.00_ ;_ &quot;₹&quot;* &quot;-&quot;??_ ;_ @_ "/>
    <numFmt numFmtId="182" formatCode="_ * #,##0_ ;_ * \-#,##0_ ;_ * &quot;-&quot;_ ;_ @_ "/>
    <numFmt numFmtId="183" formatCode="&quot;₹&quot;\ #,##0.000000;[Red]&quot;₹&quot;\ \-#,##0.000000"/>
    <numFmt numFmtId="184" formatCode="_ * #,##0.0000_ ;_ * \-#,##0.0000_ ;_ * &quot;-&quot;??.00_ ;_ @_ "/>
    <numFmt numFmtId="185" formatCode="&quot;₹&quot;\ #,##0.00000;[Red]&quot;₹&quot;\ \-#,##0.00000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3" fillId="3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5" borderId="3" applyNumberFormat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8" borderId="5" applyNumberFormat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9" fillId="15" borderId="5" applyNumberFormat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177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0" fontId="0" fillId="0" borderId="0" xfId="0" applyNumberFormat="1" applyFill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0" fontId="1" fillId="0" borderId="0" xfId="6" applyNumberFormat="1" applyFont="1" applyAlignment="1">
      <alignment horizontal="center" vertical="center"/>
    </xf>
    <xf numFmtId="0" fontId="0" fillId="0" borderId="0" xfId="0" applyFill="1" applyAlignment="1">
      <alignment horizontal="left" vertical="center"/>
    </xf>
    <xf numFmtId="176" fontId="0" fillId="0" borderId="0" xfId="0" applyNumberFormat="1" applyFill="1" applyAlignment="1">
      <alignment vertical="center"/>
    </xf>
    <xf numFmtId="183" fontId="0" fillId="0" borderId="0" xfId="0" applyNumberFormat="1" applyFill="1" applyAlignment="1">
      <alignment vertical="center"/>
    </xf>
    <xf numFmtId="185" fontId="0" fillId="0" borderId="0" xfId="0" applyNumberFormat="1" applyFill="1" applyAlignment="1">
      <alignment vertical="center"/>
    </xf>
    <xf numFmtId="180" fontId="0" fillId="0" borderId="0" xfId="0" applyNumberFormat="1" applyFill="1" applyAlignment="1">
      <alignment vertical="center"/>
    </xf>
    <xf numFmtId="184" fontId="0" fillId="0" borderId="0" xfId="2" applyNumberFormat="1">
      <alignment vertical="center"/>
    </xf>
    <xf numFmtId="178" fontId="0" fillId="0" borderId="0" xfId="2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7.4545454545455" style="1" customWidth="1"/>
    <col min="2" max="2" width="16" style="1" customWidth="1"/>
    <col min="3" max="3" width="13.5454545454545" style="1" customWidth="1"/>
    <col min="4" max="4" width="14.9090909090909" style="1" customWidth="1"/>
    <col min="5" max="5" width="14.5454545454545" style="1" customWidth="1"/>
    <col min="6" max="8" width="8.72727272727273" style="1"/>
    <col min="9" max="9" width="12.9090909090909" style="1"/>
    <col min="10" max="11" width="12.8181818181818" style="1"/>
    <col min="12" max="16384" width="8.72727272727273" style="1"/>
  </cols>
  <sheetData>
    <row r="1" s="1" customFormat="1" spans="1:7">
      <c r="A1" s="2" t="s">
        <v>0</v>
      </c>
      <c r="B1" s="2"/>
      <c r="C1" s="3"/>
      <c r="D1" s="4"/>
      <c r="E1" s="4"/>
      <c r="F1" s="5"/>
      <c r="G1" s="5"/>
    </row>
    <row r="2" s="1" customFormat="1" spans="1:7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/>
      <c r="G2" s="6"/>
    </row>
    <row r="3" s="1" customFormat="1" spans="1:7">
      <c r="A3" s="7" t="s">
        <v>6</v>
      </c>
      <c r="B3" s="5">
        <v>20200000</v>
      </c>
      <c r="C3" s="5">
        <f>B3/B6</f>
        <v>0.125120009910496</v>
      </c>
      <c r="D3" s="7">
        <f>6.2%*(1-38%)</f>
        <v>0.03844</v>
      </c>
      <c r="E3" s="8">
        <f>C3*D3</f>
        <v>0.00480961318095946</v>
      </c>
      <c r="F3" s="5"/>
      <c r="G3" s="5"/>
    </row>
    <row r="4" s="1" customFormat="1" spans="1:7">
      <c r="A4" s="5" t="s">
        <v>7</v>
      </c>
      <c r="B4" s="5">
        <f>20.1*5200000</f>
        <v>104520000</v>
      </c>
      <c r="C4" s="5">
        <f>B4/B6</f>
        <v>0.647403140388368</v>
      </c>
      <c r="D4" s="7">
        <v>0.0888</v>
      </c>
      <c r="E4" s="8">
        <f>C4*D4</f>
        <v>0.057489398866487</v>
      </c>
      <c r="F4" s="5"/>
      <c r="G4" s="5"/>
    </row>
    <row r="5" s="1" customFormat="1" spans="1:7">
      <c r="A5" s="5" t="s">
        <v>8</v>
      </c>
      <c r="B5" s="5">
        <f>28.25*1300000</f>
        <v>36725000</v>
      </c>
      <c r="C5" s="5">
        <f>B5/B6</f>
        <v>0.227476849701137</v>
      </c>
      <c r="D5" s="7">
        <v>0.0779</v>
      </c>
      <c r="E5" s="8">
        <f>C5*D5</f>
        <v>0.0177204465917185</v>
      </c>
      <c r="F5" s="5"/>
      <c r="G5" s="5"/>
    </row>
    <row r="6" s="1" customFormat="1" spans="1:7">
      <c r="A6" s="4" t="s">
        <v>9</v>
      </c>
      <c r="B6" s="9">
        <f>B3+B4+B5</f>
        <v>161445000</v>
      </c>
      <c r="C6" s="5"/>
      <c r="D6" s="4" t="s">
        <v>10</v>
      </c>
      <c r="E6" s="10">
        <f>E3+E4+E5</f>
        <v>0.080019458639165</v>
      </c>
      <c r="F6" s="5"/>
      <c r="G6" s="5"/>
    </row>
    <row r="7" s="1" customFormat="1" spans="1:9">
      <c r="A7" s="5"/>
      <c r="B7" s="5"/>
      <c r="C7" s="5"/>
      <c r="D7" s="5"/>
      <c r="E7" s="5"/>
      <c r="F7" s="5"/>
      <c r="G7" s="1"/>
      <c r="H7" s="1"/>
      <c r="I7" s="12"/>
    </row>
    <row r="8" s="1" customFormat="1" spans="1:9">
      <c r="A8" s="11"/>
      <c r="B8" s="11"/>
      <c r="C8" s="11"/>
      <c r="D8" s="11"/>
      <c r="E8" s="11"/>
      <c r="F8" s="1"/>
      <c r="G8" s="1"/>
      <c r="H8" s="1"/>
      <c r="I8" s="13"/>
    </row>
    <row r="9" s="1" customFormat="1" spans="1:5">
      <c r="A9" s="11"/>
      <c r="B9" s="11"/>
      <c r="C9" s="11"/>
      <c r="D9" s="11"/>
      <c r="E9" s="11"/>
    </row>
    <row r="10" s="1" customFormat="1" spans="1:5">
      <c r="A10" s="11"/>
      <c r="B10" s="11"/>
      <c r="C10" s="11"/>
      <c r="D10" s="11"/>
      <c r="E10" s="11"/>
    </row>
    <row r="11" s="1" customFormat="1" spans="1:5">
      <c r="A11" s="11"/>
      <c r="B11" s="11"/>
      <c r="C11" s="11"/>
      <c r="D11" s="11"/>
      <c r="E11" s="11"/>
    </row>
    <row r="12" s="1" customFormat="1" spans="1:5">
      <c r="A12" s="11"/>
      <c r="B12" s="11"/>
      <c r="C12" s="11"/>
      <c r="D12" s="11"/>
      <c r="E12" s="11"/>
    </row>
    <row r="13" s="1" customFormat="1" spans="1:10">
      <c r="A13" s="11"/>
      <c r="B13" s="11"/>
      <c r="C13" s="11"/>
      <c r="D13" s="11"/>
      <c r="E13" s="11"/>
      <c r="F13" s="1"/>
      <c r="G13" s="1"/>
      <c r="H13" s="1"/>
      <c r="I13" s="1"/>
      <c r="J13" s="14"/>
    </row>
    <row r="14" s="1" customFormat="1" spans="1:10">
      <c r="A14" s="11"/>
      <c r="B14" s="11"/>
      <c r="C14" s="11"/>
      <c r="D14" s="11"/>
      <c r="E14" s="11"/>
      <c r="F14" s="1"/>
      <c r="G14" s="1"/>
      <c r="H14" s="1"/>
      <c r="I14" s="1"/>
      <c r="J14" s="15"/>
    </row>
    <row r="15" s="1" customFormat="1" spans="11:11">
      <c r="K15" s="12"/>
    </row>
    <row r="21" s="1" customFormat="1" spans="9:9">
      <c r="I21" s="16"/>
    </row>
    <row r="22" s="1" customFormat="1" spans="9:9">
      <c r="I22" s="17"/>
    </row>
    <row r="23" s="1" customFormat="1" spans="9:9">
      <c r="I23" s="1">
        <f>14650+I22</f>
        <v>14650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2020-10-21T06:45:58Z</dcterms:created>
  <dcterms:modified xsi:type="dcterms:W3CDTF">2020-10-21T06:46:06Z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