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<sst xmlns="http://schemas.openxmlformats.org/spreadsheetml/2006/main" count="28" uniqueCount="12">
  <si>
    <t>Computation of the payback period:-</t>
  </si>
  <si>
    <t>Year</t>
  </si>
  <si>
    <t>Cash flows</t>
  </si>
  <si>
    <t>Cumulative cash flows</t>
  </si>
  <si>
    <t>Project A</t>
  </si>
  <si>
    <t>Project B</t>
  </si>
  <si>
    <t>Project C</t>
  </si>
  <si>
    <t>Years</t>
  </si>
  <si>
    <t>Computation of the NPV &amp; discounted payback period:-</t>
  </si>
  <si>
    <t>PVIF@9%</t>
  </si>
  <si>
    <t>Present value</t>
  </si>
  <si>
    <t>NPV =</t>
  </si>
</sst>
</file>

<file path=xl/styles.xml><?xml version="1.0" encoding="utf-8"?>
<styleSheet xmlns="http://schemas.openxmlformats.org/spreadsheetml/2006/main">
  <numFmts count="14">
    <numFmt numFmtId="176" formatCode="&quot;₹&quot;\ #,##0.00;[Red]&quot;₹&quot;\ \-#,##0.00"/>
    <numFmt numFmtId="177" formatCode="_ * #,##0_ ;_ * \-#,##0_ ;_ * &quot;-&quot;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  <numFmt numFmtId="181" formatCode="0.00000%"/>
    <numFmt numFmtId="182" formatCode="0.000000_ "/>
    <numFmt numFmtId="183" formatCode="&quot;₹&quot;\ #,##0.00000;[Red]&quot;₹&quot;\ \-#,##0.00000"/>
    <numFmt numFmtId="184" formatCode="0_ "/>
    <numFmt numFmtId="185" formatCode="&quot;₹&quot;#,##0.00_);[Red]\(&quot;₹&quot;#,##0.00\)"/>
    <numFmt numFmtId="186" formatCode="0.00000000_ "/>
    <numFmt numFmtId="187" formatCode="0.00_ "/>
    <numFmt numFmtId="188" formatCode="0.0000_ "/>
    <numFmt numFmtId="189" formatCode="0.000%"/>
  </numFmts>
  <fonts count="24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0"/>
      <scheme val="minor"/>
    </font>
    <font>
      <b/>
      <u/>
      <sz val="11"/>
      <color rgb="FF0000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8" borderId="2" applyNumberFormat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10" borderId="5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3" fillId="10" borderId="6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NumberFormat="1" applyFont="1" applyFill="1" applyAlignment="1">
      <alignment horizontal="left" vertical="center"/>
    </xf>
    <xf numFmtId="10" fontId="2" fillId="0" borderId="0" xfId="0" applyNumberFormat="1" applyFont="1" applyFill="1" applyAlignment="1">
      <alignment horizontal="left" vertical="center"/>
    </xf>
    <xf numFmtId="182" fontId="2" fillId="0" borderId="0" xfId="6" applyNumberFormat="1" applyFont="1" applyAlignment="1">
      <alignment horizontal="left" vertical="center"/>
    </xf>
    <xf numFmtId="10" fontId="2" fillId="0" borderId="0" xfId="6" applyNumberFormat="1" applyFont="1" applyAlignment="1">
      <alignment horizontal="left" vertical="center"/>
    </xf>
    <xf numFmtId="0" fontId="2" fillId="0" borderId="0" xfId="0" applyNumberFormat="1" applyFont="1" applyFill="1" applyAlignment="1">
      <alignment horizontal="left" vertical="center"/>
    </xf>
    <xf numFmtId="10" fontId="2" fillId="0" borderId="0" xfId="0" applyNumberFormat="1" applyFont="1" applyFill="1" applyAlignment="1">
      <alignment horizontal="center" vertical="center"/>
    </xf>
    <xf numFmtId="10" fontId="3" fillId="0" borderId="0" xfId="10" applyNumberFormat="1" applyFont="1" applyAlignment="1">
      <alignment horizontal="center" vertical="center"/>
    </xf>
    <xf numFmtId="0" fontId="4" fillId="0" borderId="0" xfId="10" applyNumberFormat="1" applyFont="1" applyAlignment="1">
      <alignment horizontal="center" vertical="center"/>
    </xf>
    <xf numFmtId="10" fontId="4" fillId="0" borderId="0" xfId="10" applyNumberFormat="1" applyFont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6" applyNumberFormat="1" applyFont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0" fillId="0" borderId="0" xfId="6" applyNumberFormat="1" applyFont="1" applyAlignment="1">
      <alignment horizontal="center" vertical="center"/>
    </xf>
    <xf numFmtId="181" fontId="1" fillId="0" borderId="0" xfId="6" applyNumberFormat="1" applyFont="1" applyAlignment="1">
      <alignment horizontal="left" vertical="center"/>
    </xf>
    <xf numFmtId="0" fontId="0" fillId="0" borderId="0" xfId="0" applyNumberFormat="1" applyFill="1" applyAlignment="1">
      <alignment horizontal="left" vertical="center"/>
    </xf>
    <xf numFmtId="10" fontId="4" fillId="0" borderId="0" xfId="10" applyNumberFormat="1" applyFont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5" fillId="0" borderId="0" xfId="10" applyNumberFormat="1" applyAlignment="1">
      <alignment horizontal="center" vertical="center"/>
    </xf>
    <xf numFmtId="184" fontId="0" fillId="0" borderId="0" xfId="6" applyNumberFormat="1" applyFont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6" applyNumberFormat="1" applyAlignment="1">
      <alignment horizontal="center" vertical="center"/>
    </xf>
    <xf numFmtId="186" fontId="0" fillId="0" borderId="0" xfId="6" applyNumberFormat="1" applyFont="1" applyAlignment="1">
      <alignment horizontal="center" vertical="center"/>
    </xf>
    <xf numFmtId="188" fontId="0" fillId="0" borderId="0" xfId="0" applyNumberFormat="1" applyFill="1" applyAlignment="1">
      <alignment horizontal="center" vertical="center"/>
    </xf>
    <xf numFmtId="188" fontId="0" fillId="0" borderId="0" xfId="6" applyNumberFormat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185" fontId="0" fillId="0" borderId="0" xfId="6" applyNumberForma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87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89" fontId="2" fillId="0" borderId="0" xfId="6" applyNumberFormat="1" applyFont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NumberFormat="1" applyFill="1" applyAlignment="1">
      <alignment horizontal="left" vertical="center" wrapText="1"/>
    </xf>
    <xf numFmtId="10" fontId="0" fillId="0" borderId="0" xfId="6" applyNumberFormat="1" applyAlignment="1">
      <alignment horizontal="left" vertical="center"/>
    </xf>
    <xf numFmtId="0" fontId="0" fillId="0" borderId="0" xfId="6" applyNumberFormat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183" fontId="0" fillId="0" borderId="0" xfId="0" applyNumberFormat="1" applyFill="1" applyAlignment="1">
      <alignment horizontal="center" vertical="center"/>
    </xf>
    <xf numFmtId="10" fontId="0" fillId="0" borderId="0" xfId="6" applyNumberFormat="1">
      <alignment vertical="center"/>
    </xf>
    <xf numFmtId="176" fontId="0" fillId="0" borderId="0" xfId="0" applyNumberFormat="1" applyFill="1" applyAlignment="1">
      <alignment vertical="center"/>
    </xf>
    <xf numFmtId="0" fontId="0" fillId="0" borderId="0" xfId="0" applyNumberFormat="1" applyFont="1" applyFill="1" applyAlignment="1">
      <alignment horizontal="center" vertical="center" wrapText="1"/>
    </xf>
    <xf numFmtId="0" fontId="2" fillId="0" borderId="0" xfId="6" applyNumberFormat="1" applyFont="1" applyAlignment="1">
      <alignment horizontal="center" vertical="center" wrapText="1"/>
    </xf>
    <xf numFmtId="10" fontId="2" fillId="0" borderId="0" xfId="0" applyNumberFormat="1" applyFont="1" applyFill="1" applyAlignment="1">
      <alignment horizontal="center" vertical="center" wrapText="1"/>
    </xf>
    <xf numFmtId="187" fontId="0" fillId="0" borderId="0" xfId="0" applyNumberForma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6" fontId="2" fillId="0" borderId="0" xfId="0" applyNumberFormat="1" applyFont="1" applyFill="1" applyAlignment="1">
      <alignment horizontal="center" vertical="center"/>
    </xf>
    <xf numFmtId="176" fontId="0" fillId="0" borderId="0" xfId="0" applyNumberFormat="1" applyFill="1" applyAlignment="1">
      <alignment horizontal="left" vertical="center"/>
    </xf>
    <xf numFmtId="188" fontId="0" fillId="0" borderId="0" xfId="6" applyNumberFormat="1" applyFont="1" applyAlignment="1">
      <alignment horizontal="center" vertical="center"/>
    </xf>
    <xf numFmtId="187" fontId="2" fillId="0" borderId="0" xfId="6" applyNumberFormat="1" applyFont="1" applyAlignment="1">
      <alignment horizontal="center" vertical="center"/>
    </xf>
    <xf numFmtId="187" fontId="0" fillId="0" borderId="0" xfId="6" applyNumberFormat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9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5.1727272727273" style="1" customWidth="1"/>
    <col min="2" max="2" width="14.8909090909091" style="1" customWidth="1"/>
    <col min="3" max="3" width="15.4545454545455" style="1" customWidth="1"/>
    <col min="4" max="4" width="13.4090909090909" style="1" customWidth="1"/>
    <col min="5" max="5" width="14.7636363636364" style="1" customWidth="1"/>
    <col min="6" max="6" width="16.1272727272727" style="1" customWidth="1"/>
    <col min="7" max="7" width="13.4" style="1" customWidth="1"/>
    <col min="8" max="8" width="17.7272727272727" style="1" customWidth="1"/>
    <col min="9" max="9" width="15.3363636363636" style="1" customWidth="1"/>
    <col min="10" max="10" width="21.4727272727273" style="1" customWidth="1"/>
    <col min="11" max="11" width="12.8272727272727" style="1" customWidth="1"/>
    <col min="12" max="12" width="11.5818181818182" style="1" customWidth="1"/>
    <col min="13" max="13" width="8.72727272727273" style="1"/>
    <col min="14" max="14" width="15.5454545454545" style="1"/>
    <col min="15" max="15" width="12.8181818181818" style="1"/>
    <col min="16" max="16384" width="8.72727272727273" style="1"/>
  </cols>
  <sheetData>
    <row r="1" s="1" customFormat="1" ht="16.75" customHeight="1" spans="1:10">
      <c r="A1" s="2" t="s">
        <v>0</v>
      </c>
      <c r="B1" s="3"/>
      <c r="C1" s="4"/>
      <c r="D1" s="4"/>
      <c r="E1" s="5"/>
      <c r="F1" s="5"/>
      <c r="G1" s="6"/>
      <c r="H1" s="6"/>
      <c r="I1" s="48"/>
      <c r="J1" s="19"/>
    </row>
    <row r="2" s="1" customFormat="1" ht="16.75" customHeight="1" spans="1:10">
      <c r="A2" s="7" t="s">
        <v>1</v>
      </c>
      <c r="B2" s="7"/>
      <c r="C2" s="8" t="s">
        <v>2</v>
      </c>
      <c r="D2" s="9"/>
      <c r="E2" s="10"/>
      <c r="F2" s="11" t="s">
        <v>3</v>
      </c>
      <c r="G2" s="11"/>
      <c r="H2" s="11"/>
      <c r="I2" s="30"/>
      <c r="J2" s="19"/>
    </row>
    <row r="3" s="1" customFormat="1" ht="16.75" customHeight="1" spans="1:10">
      <c r="A3" s="12"/>
      <c r="B3" s="12" t="s">
        <v>4</v>
      </c>
      <c r="C3" s="12" t="s">
        <v>5</v>
      </c>
      <c r="D3" s="13" t="s">
        <v>6</v>
      </c>
      <c r="E3" s="12" t="s">
        <v>4</v>
      </c>
      <c r="F3" s="12" t="s">
        <v>5</v>
      </c>
      <c r="G3" s="12" t="s">
        <v>6</v>
      </c>
      <c r="H3" s="12"/>
      <c r="I3" s="30"/>
      <c r="J3" s="19"/>
    </row>
    <row r="4" s="1" customFormat="1" ht="16" customHeight="1" spans="1:10">
      <c r="A4" s="14">
        <v>0</v>
      </c>
      <c r="B4" s="14">
        <v>-6200</v>
      </c>
      <c r="C4" s="14">
        <v>-2200</v>
      </c>
      <c r="D4" s="15">
        <v>-6200</v>
      </c>
      <c r="E4" s="15">
        <f>B4+0</f>
        <v>-6200</v>
      </c>
      <c r="F4" s="15">
        <f>C4+0</f>
        <v>-2200</v>
      </c>
      <c r="G4" s="15">
        <f>D4+0</f>
        <v>-6200</v>
      </c>
      <c r="H4" s="15"/>
      <c r="I4" s="30"/>
      <c r="J4" s="19"/>
    </row>
    <row r="5" s="1" customFormat="1" ht="16" customHeight="1" spans="1:10">
      <c r="A5" s="14">
        <v>1</v>
      </c>
      <c r="B5" s="14">
        <v>1300</v>
      </c>
      <c r="C5" s="14">
        <v>0</v>
      </c>
      <c r="D5" s="15">
        <v>1300</v>
      </c>
      <c r="E5" s="15">
        <f t="shared" ref="E5:E8" si="0">B5+E4</f>
        <v>-4900</v>
      </c>
      <c r="F5" s="15">
        <f t="shared" ref="F5:F8" si="1">C5+F4</f>
        <v>-2200</v>
      </c>
      <c r="G5" s="15">
        <f t="shared" ref="G5:G8" si="2">D5+G4</f>
        <v>-4900</v>
      </c>
      <c r="H5" s="15"/>
      <c r="I5" s="49"/>
      <c r="J5" s="19"/>
    </row>
    <row r="6" s="1" customFormat="1" ht="16" customHeight="1" spans="1:10">
      <c r="A6" s="14">
        <v>2</v>
      </c>
      <c r="B6" s="14">
        <v>1300</v>
      </c>
      <c r="C6" s="14">
        <v>2200</v>
      </c>
      <c r="D6" s="15">
        <v>1300</v>
      </c>
      <c r="E6" s="15">
        <f t="shared" si="0"/>
        <v>-3600</v>
      </c>
      <c r="F6" s="15">
        <f t="shared" si="1"/>
        <v>0</v>
      </c>
      <c r="G6" s="15">
        <f t="shared" si="2"/>
        <v>-3600</v>
      </c>
      <c r="H6" s="15"/>
      <c r="I6" s="30"/>
      <c r="J6" s="19"/>
    </row>
    <row r="7" s="1" customFormat="1" ht="16" customHeight="1" spans="1:10">
      <c r="A7" s="14">
        <v>3</v>
      </c>
      <c r="B7" s="14">
        <v>3600</v>
      </c>
      <c r="C7" s="14">
        <v>2600</v>
      </c>
      <c r="D7" s="15">
        <v>3600</v>
      </c>
      <c r="E7" s="15">
        <f t="shared" si="0"/>
        <v>0</v>
      </c>
      <c r="F7" s="15">
        <f t="shared" si="1"/>
        <v>2600</v>
      </c>
      <c r="G7" s="15">
        <f t="shared" si="2"/>
        <v>0</v>
      </c>
      <c r="H7" s="15"/>
      <c r="I7" s="30"/>
      <c r="J7" s="19"/>
    </row>
    <row r="8" s="1" customFormat="1" ht="16" customHeight="1" spans="1:10">
      <c r="A8" s="14">
        <v>4</v>
      </c>
      <c r="B8" s="14">
        <v>0</v>
      </c>
      <c r="C8" s="14">
        <v>3600</v>
      </c>
      <c r="D8" s="15">
        <v>6200</v>
      </c>
      <c r="E8" s="15">
        <f t="shared" si="0"/>
        <v>0</v>
      </c>
      <c r="F8" s="15">
        <f t="shared" si="1"/>
        <v>6200</v>
      </c>
      <c r="G8" s="15">
        <f t="shared" si="2"/>
        <v>6200</v>
      </c>
      <c r="H8" s="13"/>
      <c r="I8" s="30"/>
      <c r="J8" s="19"/>
    </row>
    <row r="9" s="1" customFormat="1" ht="16" customHeight="1" spans="1:10">
      <c r="A9" s="15"/>
      <c r="B9" s="14"/>
      <c r="C9" s="15"/>
      <c r="D9" s="15"/>
      <c r="E9" s="13">
        <f>2+(3600/3600)</f>
        <v>3</v>
      </c>
      <c r="F9" s="13">
        <f>1+(2200/2200)</f>
        <v>2</v>
      </c>
      <c r="G9" s="12">
        <f>2+(3600/3600)</f>
        <v>3</v>
      </c>
      <c r="H9" s="12" t="s">
        <v>7</v>
      </c>
      <c r="I9" s="1"/>
      <c r="J9" s="19"/>
    </row>
    <row r="10" s="1" customFormat="1" ht="16" customHeight="1" spans="1:12">
      <c r="A10" s="16"/>
      <c r="B10" s="6"/>
      <c r="C10" s="6"/>
      <c r="D10" s="6"/>
      <c r="E10" s="6"/>
      <c r="F10" s="6"/>
      <c r="G10" s="17"/>
      <c r="H10" s="17"/>
      <c r="I10" s="19"/>
      <c r="J10" s="19"/>
      <c r="K10" s="1"/>
      <c r="L10" s="28"/>
    </row>
    <row r="11" s="1" customFormat="1" spans="1:10">
      <c r="A11" s="3" t="s">
        <v>8</v>
      </c>
      <c r="B11" s="3"/>
      <c r="C11" s="18"/>
      <c r="D11" s="5"/>
      <c r="E11" s="5"/>
      <c r="F11" s="5"/>
      <c r="G11" s="19"/>
      <c r="H11" s="19"/>
      <c r="I11" s="50"/>
      <c r="J11" s="19"/>
    </row>
    <row r="12" s="1" customFormat="1" spans="1:12">
      <c r="A12" s="7" t="s">
        <v>1</v>
      </c>
      <c r="B12" s="7"/>
      <c r="C12" s="8" t="s">
        <v>2</v>
      </c>
      <c r="D12" s="9"/>
      <c r="E12" s="20" t="s">
        <v>9</v>
      </c>
      <c r="F12" s="1"/>
      <c r="G12" s="11" t="s">
        <v>10</v>
      </c>
      <c r="H12" s="1"/>
      <c r="I12" s="10"/>
      <c r="J12" s="11" t="s">
        <v>3</v>
      </c>
      <c r="K12" s="11"/>
      <c r="L12" s="11"/>
    </row>
    <row r="13" s="1" customFormat="1" spans="1:12">
      <c r="A13" s="12"/>
      <c r="B13" s="12" t="s">
        <v>4</v>
      </c>
      <c r="C13" s="12" t="s">
        <v>5</v>
      </c>
      <c r="D13" s="13" t="s">
        <v>6</v>
      </c>
      <c r="E13" s="15"/>
      <c r="F13" s="12" t="s">
        <v>4</v>
      </c>
      <c r="G13" s="12" t="s">
        <v>5</v>
      </c>
      <c r="H13" s="13" t="s">
        <v>6</v>
      </c>
      <c r="I13" s="12" t="s">
        <v>4</v>
      </c>
      <c r="J13" s="12" t="s">
        <v>5</v>
      </c>
      <c r="K13" s="12" t="s">
        <v>6</v>
      </c>
      <c r="L13" s="12"/>
    </row>
    <row r="14" s="1" customFormat="1" spans="1:12">
      <c r="A14" s="14">
        <v>0</v>
      </c>
      <c r="B14" s="14">
        <v>-6200</v>
      </c>
      <c r="C14" s="14">
        <v>-2200</v>
      </c>
      <c r="D14" s="15">
        <v>-6200</v>
      </c>
      <c r="E14" s="21">
        <f t="shared" ref="E14:E18" si="3">1/(1+9%)^A14</f>
        <v>1</v>
      </c>
      <c r="F14" s="22">
        <f t="shared" ref="F14:F18" si="4">B14*E14</f>
        <v>-6200</v>
      </c>
      <c r="G14" s="23">
        <f t="shared" ref="G14:G18" si="5">C14*E14</f>
        <v>-2200</v>
      </c>
      <c r="H14" s="22">
        <f t="shared" ref="H14:H18" si="6">D14*E14</f>
        <v>-6200</v>
      </c>
      <c r="I14" s="15">
        <f t="shared" ref="I14:K14" si="7">F14+0</f>
        <v>-6200</v>
      </c>
      <c r="J14" s="15">
        <f t="shared" si="7"/>
        <v>-2200</v>
      </c>
      <c r="K14" s="15">
        <f t="shared" si="7"/>
        <v>-6200</v>
      </c>
      <c r="L14" s="15"/>
    </row>
    <row r="15" s="1" customFormat="1" spans="1:12">
      <c r="A15" s="14">
        <v>1</v>
      </c>
      <c r="B15" s="14">
        <v>1300</v>
      </c>
      <c r="C15" s="14">
        <v>0</v>
      </c>
      <c r="D15" s="15">
        <v>1300</v>
      </c>
      <c r="E15" s="24">
        <f t="shared" si="3"/>
        <v>0.91743119266055</v>
      </c>
      <c r="F15" s="25">
        <f t="shared" si="4"/>
        <v>1192.66055045872</v>
      </c>
      <c r="G15" s="26">
        <f t="shared" si="5"/>
        <v>0</v>
      </c>
      <c r="H15" s="25">
        <f t="shared" si="6"/>
        <v>1192.66055045872</v>
      </c>
      <c r="I15" s="51">
        <f t="shared" ref="I15:K15" si="8">F15+I14</f>
        <v>-5007.33944954128</v>
      </c>
      <c r="J15" s="51">
        <f t="shared" si="8"/>
        <v>-2200</v>
      </c>
      <c r="K15" s="51">
        <f t="shared" si="8"/>
        <v>-5007.33944954128</v>
      </c>
      <c r="L15" s="15"/>
    </row>
    <row r="16" s="1" customFormat="1" spans="1:14">
      <c r="A16" s="14">
        <v>2</v>
      </c>
      <c r="B16" s="14">
        <v>1300</v>
      </c>
      <c r="C16" s="14">
        <v>2200</v>
      </c>
      <c r="D16" s="15">
        <v>1300</v>
      </c>
      <c r="E16" s="24">
        <f t="shared" si="3"/>
        <v>0.84167999326656</v>
      </c>
      <c r="F16" s="25">
        <f t="shared" si="4"/>
        <v>1094.18399124653</v>
      </c>
      <c r="G16" s="26">
        <f t="shared" si="5"/>
        <v>1851.69598518643</v>
      </c>
      <c r="H16" s="25">
        <f t="shared" si="6"/>
        <v>1094.18399124653</v>
      </c>
      <c r="I16" s="51">
        <f t="shared" ref="I16:K16" si="9">F16+I15</f>
        <v>-3913.15545829476</v>
      </c>
      <c r="J16" s="51">
        <f t="shared" si="9"/>
        <v>-348.304014813568</v>
      </c>
      <c r="K16" s="51">
        <f t="shared" si="9"/>
        <v>-3913.15545829476</v>
      </c>
      <c r="L16" s="15"/>
      <c r="M16" s="1"/>
      <c r="N16" s="28"/>
    </row>
    <row r="17" s="1" customFormat="1" spans="1:12">
      <c r="A17" s="14">
        <v>3</v>
      </c>
      <c r="B17" s="14">
        <v>3600</v>
      </c>
      <c r="C17" s="14">
        <v>2600</v>
      </c>
      <c r="D17" s="15">
        <v>3600</v>
      </c>
      <c r="E17" s="24">
        <f t="shared" si="3"/>
        <v>0.772183480061064</v>
      </c>
      <c r="F17" s="25">
        <f t="shared" si="4"/>
        <v>2779.86052821983</v>
      </c>
      <c r="G17" s="26">
        <f t="shared" si="5"/>
        <v>2007.67704815877</v>
      </c>
      <c r="H17" s="25">
        <f t="shared" si="6"/>
        <v>2779.86052821983</v>
      </c>
      <c r="I17" s="51">
        <f t="shared" ref="I17:K17" si="10">F17+I16</f>
        <v>-1133.29493007493</v>
      </c>
      <c r="J17" s="51">
        <f t="shared" si="10"/>
        <v>1659.3730333452</v>
      </c>
      <c r="K17" s="51">
        <f t="shared" si="10"/>
        <v>-1133.29493007493</v>
      </c>
      <c r="L17" s="15"/>
    </row>
    <row r="18" s="1" customFormat="1" spans="1:14">
      <c r="A18" s="14">
        <v>4</v>
      </c>
      <c r="B18" s="14">
        <v>0</v>
      </c>
      <c r="C18" s="14">
        <v>3600</v>
      </c>
      <c r="D18" s="15">
        <v>6200</v>
      </c>
      <c r="E18" s="24">
        <f t="shared" si="3"/>
        <v>0.708425211065196</v>
      </c>
      <c r="F18" s="25">
        <f t="shared" si="4"/>
        <v>0</v>
      </c>
      <c r="G18" s="26">
        <f t="shared" si="5"/>
        <v>2550.33075983471</v>
      </c>
      <c r="H18" s="25">
        <f t="shared" si="6"/>
        <v>4392.23630860422</v>
      </c>
      <c r="I18" s="51">
        <f t="shared" ref="I18:K18" si="11">F18+I17</f>
        <v>-1133.29493007493</v>
      </c>
      <c r="J18" s="51">
        <f t="shared" si="11"/>
        <v>4209.70379317991</v>
      </c>
      <c r="K18" s="51">
        <f t="shared" si="11"/>
        <v>3258.94137852929</v>
      </c>
      <c r="L18" s="13"/>
      <c r="M18" s="1"/>
      <c r="N18" s="25"/>
    </row>
    <row r="19" s="1" customFormat="1" spans="1:14">
      <c r="A19" s="27"/>
      <c r="B19" s="28"/>
      <c r="C19" s="1"/>
      <c r="D19" s="29"/>
      <c r="E19" s="30" t="s">
        <v>11</v>
      </c>
      <c r="F19" s="31">
        <f t="shared" ref="F19:H19" si="12">SUM(F14:F18)</f>
        <v>-1133.29493007493</v>
      </c>
      <c r="G19" s="31">
        <f t="shared" si="12"/>
        <v>4209.70379317991</v>
      </c>
      <c r="H19" s="31">
        <f t="shared" si="12"/>
        <v>3258.94137852929</v>
      </c>
      <c r="I19" s="13"/>
      <c r="J19" s="52">
        <f>2+(348.304/20076770)</f>
        <v>2.00001734860737</v>
      </c>
      <c r="K19" s="31">
        <f>3+(1133.2949/4392.2363)</f>
        <v>3.25802229720655</v>
      </c>
      <c r="L19" s="12" t="s">
        <v>7</v>
      </c>
      <c r="M19" s="1"/>
      <c r="N19" s="25"/>
    </row>
    <row r="20" s="1" customFormat="1" spans="1:11">
      <c r="A20" s="32"/>
      <c r="B20" s="33"/>
      <c r="C20" s="1"/>
      <c r="D20" s="1"/>
      <c r="E20" s="1"/>
      <c r="F20" s="23"/>
      <c r="G20" s="22"/>
      <c r="H20" s="22"/>
      <c r="I20" s="22"/>
      <c r="J20" s="47"/>
      <c r="K20" s="53"/>
    </row>
    <row r="21" s="1" customFormat="1" spans="1:15">
      <c r="A21" s="34"/>
      <c r="B21" s="33"/>
      <c r="C21" s="1"/>
      <c r="D21" s="29"/>
      <c r="E21" s="1"/>
      <c r="F21" s="1"/>
      <c r="G21" s="1"/>
      <c r="H21" s="1"/>
      <c r="I21" s="29"/>
      <c r="J21" s="1"/>
      <c r="K21" s="1"/>
      <c r="L21" s="1"/>
      <c r="M21" s="1"/>
      <c r="N21" s="1"/>
      <c r="O21" s="47"/>
    </row>
    <row r="22" s="1" customFormat="1" spans="1:11">
      <c r="A22" s="35"/>
      <c r="B22" s="36"/>
      <c r="C22" s="19"/>
      <c r="D22" s="19"/>
      <c r="E22" s="19"/>
      <c r="F22" s="37"/>
      <c r="G22" s="19"/>
      <c r="H22" s="19"/>
      <c r="I22" s="19"/>
      <c r="J22" s="19"/>
      <c r="K22" s="27"/>
    </row>
    <row r="23" s="1" customFormat="1" spans="1:15">
      <c r="A23" s="38"/>
      <c r="B23" s="39"/>
      <c r="C23" s="40"/>
      <c r="D23" s="40"/>
      <c r="E23" s="40"/>
      <c r="F23" s="28"/>
      <c r="G23" s="41"/>
      <c r="H23" s="42"/>
      <c r="I23" s="40"/>
      <c r="J23" s="40"/>
      <c r="K23" s="27"/>
      <c r="L23" s="1"/>
      <c r="M23" s="1"/>
      <c r="N23" s="1"/>
      <c r="O23" s="47"/>
    </row>
    <row r="24" s="1" customFormat="1" spans="1:15">
      <c r="A24" s="39"/>
      <c r="B24" s="39"/>
      <c r="C24" s="27"/>
      <c r="D24" s="40"/>
      <c r="E24" s="40"/>
      <c r="F24" s="43"/>
      <c r="G24" s="40"/>
      <c r="H24" s="40"/>
      <c r="I24" s="40"/>
      <c r="J24" s="40"/>
      <c r="K24" s="1"/>
      <c r="L24" s="1"/>
      <c r="M24" s="1"/>
      <c r="N24" s="1"/>
      <c r="O24" s="27"/>
    </row>
    <row r="25" s="1" customFormat="1" spans="1:11">
      <c r="A25" s="44"/>
      <c r="B25" s="44"/>
      <c r="C25" s="1"/>
      <c r="D25" s="1"/>
      <c r="E25" s="1"/>
      <c r="F25" s="27"/>
      <c r="G25" s="40"/>
      <c r="H25" s="40"/>
      <c r="I25" s="40"/>
      <c r="J25" s="40"/>
      <c r="K25" s="28"/>
    </row>
    <row r="26" s="1" customFormat="1" spans="1:10">
      <c r="A26" s="15"/>
      <c r="B26" s="14"/>
      <c r="C26" s="27"/>
      <c r="D26" s="40"/>
      <c r="E26" s="40"/>
      <c r="F26" s="27"/>
      <c r="G26" s="40"/>
      <c r="H26" s="40"/>
      <c r="I26" s="40"/>
      <c r="J26" s="40"/>
    </row>
    <row r="27" s="1" customFormat="1" spans="1:10">
      <c r="A27" s="39"/>
      <c r="B27" s="39"/>
      <c r="C27" s="27"/>
      <c r="D27" s="40"/>
      <c r="E27" s="40"/>
      <c r="F27" s="40"/>
      <c r="G27" s="40"/>
      <c r="H27" s="40"/>
      <c r="I27" s="40"/>
      <c r="J27" s="40"/>
    </row>
    <row r="28" s="1" customFormat="1" spans="1:10">
      <c r="A28" s="45"/>
      <c r="B28" s="46"/>
      <c r="C28" s="27"/>
      <c r="D28" s="47"/>
      <c r="E28" s="40"/>
      <c r="F28" s="42"/>
      <c r="G28" s="40"/>
      <c r="H28" s="40"/>
      <c r="I28" s="40"/>
      <c r="J28" s="40"/>
    </row>
    <row r="29" s="1" customFormat="1" spans="1:7">
      <c r="A29" s="45"/>
      <c r="B29" s="46"/>
      <c r="C29" s="27"/>
      <c r="D29" s="47"/>
      <c r="E29" s="40"/>
      <c r="F29" s="27"/>
      <c r="G29" s="27"/>
    </row>
    <row r="30" s="1" customFormat="1" spans="1:8">
      <c r="A30" s="33"/>
      <c r="B30" s="33"/>
      <c r="C30" s="1"/>
      <c r="D30" s="1"/>
      <c r="E30" s="1"/>
      <c r="F30" s="1"/>
      <c r="G30" s="27"/>
      <c r="H30" s="47"/>
    </row>
  </sheetData>
  <hyperlinks>
    <hyperlink ref="E12" r:id="rId1" display="PVIF@9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2020-11-16T12:58:43Z</dcterms:created>
  <dcterms:modified xsi:type="dcterms:W3CDTF">2020-11-16T12:58:49Z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1033-11.2.0.9739</vt:lpwstr>
  </property>
</Properties>
</file>