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T20" i="1" l="1"/>
  <c r="T19" i="1"/>
  <c r="T18" i="1"/>
  <c r="U18" i="1" s="1"/>
  <c r="T28" i="1"/>
  <c r="T17" i="1"/>
  <c r="T16" i="1"/>
  <c r="U20" i="1"/>
  <c r="U19" i="1"/>
  <c r="U17" i="1"/>
  <c r="U16" i="1"/>
  <c r="T7" i="1"/>
  <c r="U7" i="1" s="1"/>
  <c r="T6" i="1"/>
  <c r="U6" i="1" s="1"/>
  <c r="U8" i="1" s="1"/>
  <c r="T5" i="1"/>
  <c r="U5" i="1" s="1"/>
  <c r="T4" i="1"/>
  <c r="U4" i="1" s="1"/>
  <c r="T3" i="1"/>
  <c r="U3" i="1" s="1"/>
  <c r="M28" i="1"/>
  <c r="N29" i="1"/>
  <c r="M18" i="1"/>
  <c r="M17" i="1"/>
  <c r="M16" i="1"/>
  <c r="N16" i="1" s="1"/>
  <c r="M15" i="1"/>
  <c r="N15" i="1" s="1"/>
  <c r="N18" i="1"/>
  <c r="N17" i="1"/>
  <c r="M6" i="1"/>
  <c r="N6" i="1" s="1"/>
  <c r="M5" i="1"/>
  <c r="N5" i="1" s="1"/>
  <c r="M4" i="1"/>
  <c r="N4" i="1" s="1"/>
  <c r="M3" i="1"/>
  <c r="N3" i="1" s="1"/>
  <c r="D26" i="1"/>
  <c r="E27" i="1"/>
  <c r="D16" i="1"/>
  <c r="E16" i="1" s="1"/>
  <c r="D15" i="1"/>
  <c r="E15" i="1" s="1"/>
  <c r="D14" i="1"/>
  <c r="E14" i="1" s="1"/>
  <c r="D5" i="1"/>
  <c r="E5" i="1" s="1"/>
  <c r="D4" i="1"/>
  <c r="E4" i="1" s="1"/>
  <c r="D3" i="1"/>
  <c r="E3" i="1" s="1"/>
  <c r="N7" i="1" l="1"/>
  <c r="E6" i="1"/>
  <c r="D9" i="1" s="1"/>
  <c r="U21" i="1"/>
  <c r="T11" i="1"/>
  <c r="N19" i="1"/>
  <c r="M10" i="1"/>
  <c r="E17" i="1"/>
</calcChain>
</file>

<file path=xl/sharedStrings.xml><?xml version="1.0" encoding="utf-8"?>
<sst xmlns="http://schemas.openxmlformats.org/spreadsheetml/2006/main" count="25" uniqueCount="14">
  <si>
    <t>YEAR</t>
  </si>
  <si>
    <t>NPV=</t>
  </si>
  <si>
    <t>IRR</t>
  </si>
  <si>
    <t>that means with 11% NPV will be 0</t>
  </si>
  <si>
    <t>Approx 11.3%</t>
  </si>
  <si>
    <t>PAY BACK PERIOD =</t>
  </si>
  <si>
    <t>so it will take 2.57 years to recover the cash</t>
  </si>
  <si>
    <r>
      <t>The payback period is 2.57 years </t>
    </r>
    <r>
      <rPr>
        <sz val="11"/>
        <color rgb="FF333333"/>
        <rFont val="Arial"/>
        <family val="2"/>
      </rPr>
      <t>(50000+250000=300000</t>
    </r>
  </si>
  <si>
    <t xml:space="preserve"> in the first two years + 200000 of the 350000 occurring in Year 3).</t>
  </si>
  <si>
    <t>PROJECT 1</t>
  </si>
  <si>
    <t>PROJECT 2</t>
  </si>
  <si>
    <t>that means with 4% NPV will be 0</t>
  </si>
  <si>
    <t>PROJECT 3</t>
  </si>
  <si>
    <t>that means with 44% NPV will be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</si>
</sst>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1"/>
  <sheetViews>
    <sheetView tabSelected="1" topLeftCell="I1" workbookViewId="0">
      <selection activeCell="AB3" sqref="AB3"/>
    </sheetView>
  </sheetViews>
  <sheetFormatPr defaultRowHeight="15" x14ac:dyDescent="0.25"/>
  <cols>
    <col min="1" max="1" width="10" bestFit="1" customWidth="1"/>
    <col min="9" max="9" width="5.7109375" customWidth="1"/>
    <col min="10" max="10" width="10" bestFit="1" customWidth="1"/>
    <col min="17" max="17" width="9.7109375" customWidth="1"/>
  </cols>
  <sheetData>
    <row r="1" spans="1:21" x14ac:dyDescent="0.25">
      <c r="A1" t="s">
        <v>9</v>
      </c>
      <c r="B1" t="s">
        <v>0</v>
      </c>
      <c r="J1" t="s">
        <v>10</v>
      </c>
      <c r="K1" t="s">
        <v>0</v>
      </c>
      <c r="Q1" t="s">
        <v>12</v>
      </c>
      <c r="R1" t="s">
        <v>0</v>
      </c>
    </row>
    <row r="2" spans="1:21" x14ac:dyDescent="0.25">
      <c r="B2">
        <v>0</v>
      </c>
      <c r="C2">
        <v>500000</v>
      </c>
      <c r="D2">
        <v>1</v>
      </c>
      <c r="E2">
        <v>500000</v>
      </c>
      <c r="K2">
        <v>0</v>
      </c>
      <c r="L2">
        <v>250000</v>
      </c>
      <c r="M2">
        <v>1</v>
      </c>
      <c r="N2">
        <v>250000</v>
      </c>
      <c r="R2">
        <v>0</v>
      </c>
      <c r="S2">
        <v>75000</v>
      </c>
      <c r="T2">
        <v>1</v>
      </c>
      <c r="U2">
        <v>75000</v>
      </c>
    </row>
    <row r="3" spans="1:21" x14ac:dyDescent="0.25">
      <c r="B3">
        <v>1</v>
      </c>
      <c r="C3">
        <v>50000</v>
      </c>
      <c r="D3">
        <f>1/1.23</f>
        <v>0.81300813008130079</v>
      </c>
      <c r="E3">
        <f>D3*C3</f>
        <v>40650.406504065038</v>
      </c>
      <c r="K3">
        <v>1</v>
      </c>
      <c r="L3">
        <v>75000</v>
      </c>
      <c r="M3">
        <f>1/1.23</f>
        <v>0.81300813008130079</v>
      </c>
      <c r="N3">
        <f>M3*L3</f>
        <v>60975.609756097561</v>
      </c>
      <c r="R3">
        <v>1</v>
      </c>
      <c r="S3">
        <v>15000</v>
      </c>
      <c r="T3">
        <f>1/1.23</f>
        <v>0.81300813008130079</v>
      </c>
      <c r="U3">
        <f>T3*S3</f>
        <v>12195.121951219511</v>
      </c>
    </row>
    <row r="4" spans="1:21" x14ac:dyDescent="0.25">
      <c r="B4">
        <v>2</v>
      </c>
      <c r="C4">
        <v>250000</v>
      </c>
      <c r="D4">
        <f>1/(1.23*1.23)</f>
        <v>0.6609822195782934</v>
      </c>
      <c r="E4">
        <f>D4*C4</f>
        <v>165245.55489457335</v>
      </c>
      <c r="K4">
        <v>2</v>
      </c>
      <c r="L4">
        <v>75000</v>
      </c>
      <c r="M4">
        <f>1/(1.23*1.23)</f>
        <v>0.6609822195782934</v>
      </c>
      <c r="N4">
        <f>M4*L4</f>
        <v>49573.666468372008</v>
      </c>
      <c r="R4">
        <v>2</v>
      </c>
      <c r="S4">
        <v>25000</v>
      </c>
      <c r="T4">
        <f>1/(1.23*1.23)</f>
        <v>0.6609822195782934</v>
      </c>
      <c r="U4">
        <f>T4*S4</f>
        <v>16524.555489457336</v>
      </c>
    </row>
    <row r="5" spans="1:21" x14ac:dyDescent="0.25">
      <c r="B5">
        <v>3</v>
      </c>
      <c r="C5">
        <v>350000</v>
      </c>
      <c r="D5">
        <f>1/(1.23*1.23*1.23)</f>
        <v>0.53738391835633614</v>
      </c>
      <c r="E5">
        <f>D5*C5</f>
        <v>188084.37142471765</v>
      </c>
      <c r="K5">
        <v>3</v>
      </c>
      <c r="L5">
        <v>75000</v>
      </c>
      <c r="M5">
        <f>1/(1.23*1.23*1.23)</f>
        <v>0.53738391835633614</v>
      </c>
      <c r="N5">
        <f>M5*L5</f>
        <v>40303.793876725213</v>
      </c>
      <c r="R5">
        <v>3</v>
      </c>
      <c r="S5">
        <v>50000</v>
      </c>
      <c r="T5">
        <f>1/(1.23*1.23*1.23)</f>
        <v>0.53738391835633614</v>
      </c>
      <c r="U5">
        <f>T5*S5</f>
        <v>26869.195917816807</v>
      </c>
    </row>
    <row r="6" spans="1:21" x14ac:dyDescent="0.25">
      <c r="E6">
        <f>E5+E4+E3-E2</f>
        <v>-106019.66717664397</v>
      </c>
      <c r="K6">
        <v>4</v>
      </c>
      <c r="L6">
        <v>50000</v>
      </c>
      <c r="M6">
        <f>1/(1.23*1.23*1.23*1.23)</f>
        <v>0.43689749459864724</v>
      </c>
      <c r="N6">
        <f>M6*L6</f>
        <v>21844.874729932362</v>
      </c>
      <c r="R6">
        <v>4</v>
      </c>
      <c r="S6">
        <v>50000</v>
      </c>
      <c r="T6">
        <f>1/(1.23*1.23*1.23*1.23)</f>
        <v>0.43689749459864724</v>
      </c>
      <c r="U6">
        <f>T6*S6</f>
        <v>21844.874729932362</v>
      </c>
    </row>
    <row r="7" spans="1:21" x14ac:dyDescent="0.25">
      <c r="N7">
        <f>N6+N5+N4+N3+-N2</f>
        <v>-77302.055168872874</v>
      </c>
      <c r="R7">
        <v>5</v>
      </c>
      <c r="S7">
        <v>150000</v>
      </c>
      <c r="T7">
        <f>1/(1.23*1.23*1.23*1.23*1.23)</f>
        <v>0.3552012151208514</v>
      </c>
      <c r="U7">
        <f>T7*S7</f>
        <v>53280.182268127712</v>
      </c>
    </row>
    <row r="8" spans="1:21" x14ac:dyDescent="0.25">
      <c r="U8">
        <f>U7+U6+U5+U4+U3-U2</f>
        <v>55713.930356553727</v>
      </c>
    </row>
    <row r="9" spans="1:21" x14ac:dyDescent="0.25">
      <c r="C9" t="s">
        <v>1</v>
      </c>
      <c r="D9">
        <f>E6</f>
        <v>-106019.66717664397</v>
      </c>
    </row>
    <row r="10" spans="1:21" x14ac:dyDescent="0.25">
      <c r="C10" t="s">
        <v>2</v>
      </c>
      <c r="D10" s="1">
        <v>0.11</v>
      </c>
      <c r="E10" t="s">
        <v>3</v>
      </c>
      <c r="L10" t="s">
        <v>1</v>
      </c>
      <c r="M10">
        <f>N7</f>
        <v>-77302.055168872874</v>
      </c>
    </row>
    <row r="11" spans="1:21" x14ac:dyDescent="0.25">
      <c r="L11" t="s">
        <v>2</v>
      </c>
      <c r="M11" s="1">
        <v>0.04</v>
      </c>
      <c r="N11" t="s">
        <v>11</v>
      </c>
      <c r="S11" t="s">
        <v>1</v>
      </c>
      <c r="T11">
        <f>U8</f>
        <v>55713.930356553727</v>
      </c>
    </row>
    <row r="12" spans="1:21" x14ac:dyDescent="0.25">
      <c r="B12" t="s">
        <v>0</v>
      </c>
      <c r="S12" t="s">
        <v>2</v>
      </c>
      <c r="T12" s="1">
        <v>0.44</v>
      </c>
      <c r="U12" t="s">
        <v>13</v>
      </c>
    </row>
    <row r="13" spans="1:21" x14ac:dyDescent="0.25">
      <c r="B13">
        <v>0</v>
      </c>
      <c r="C13">
        <v>500000</v>
      </c>
      <c r="D13">
        <v>1</v>
      </c>
      <c r="E13">
        <v>500000</v>
      </c>
      <c r="K13" t="s">
        <v>0</v>
      </c>
    </row>
    <row r="14" spans="1:21" x14ac:dyDescent="0.25">
      <c r="B14">
        <v>1</v>
      </c>
      <c r="C14">
        <v>50000</v>
      </c>
      <c r="D14">
        <f>1/1.113</f>
        <v>0.89847259658580414</v>
      </c>
      <c r="E14">
        <f>D14*C14</f>
        <v>44923.629829290207</v>
      </c>
      <c r="K14">
        <v>0</v>
      </c>
      <c r="L14">
        <v>250000</v>
      </c>
      <c r="M14">
        <v>1</v>
      </c>
      <c r="N14">
        <v>250000</v>
      </c>
      <c r="R14" t="s">
        <v>0</v>
      </c>
    </row>
    <row r="15" spans="1:21" x14ac:dyDescent="0.25">
      <c r="B15">
        <v>2</v>
      </c>
      <c r="C15">
        <v>250000</v>
      </c>
      <c r="D15">
        <f>1/(1.113*1.113)</f>
        <v>0.80725300681563716</v>
      </c>
      <c r="E15">
        <f>D15*C15</f>
        <v>201813.25170390928</v>
      </c>
      <c r="K15">
        <v>1</v>
      </c>
      <c r="L15">
        <v>75000</v>
      </c>
      <c r="M15">
        <f>1/1.04</f>
        <v>0.96153846153846145</v>
      </c>
      <c r="N15">
        <f>M15*L15</f>
        <v>72115.38461538461</v>
      </c>
      <c r="R15">
        <v>0</v>
      </c>
      <c r="S15">
        <v>75000</v>
      </c>
      <c r="T15">
        <v>1</v>
      </c>
      <c r="U15">
        <v>75000</v>
      </c>
    </row>
    <row r="16" spans="1:21" x14ac:dyDescent="0.25">
      <c r="B16">
        <v>3</v>
      </c>
      <c r="C16">
        <v>350000</v>
      </c>
      <c r="D16">
        <f>1/(1.113*1.113*1.113)</f>
        <v>0.72529470513534333</v>
      </c>
      <c r="E16">
        <f>D16*C16</f>
        <v>253853.14679737017</v>
      </c>
      <c r="K16">
        <v>2</v>
      </c>
      <c r="L16">
        <v>75000</v>
      </c>
      <c r="M16">
        <f>1/(1.04*1.04)</f>
        <v>0.92455621301775137</v>
      </c>
      <c r="N16">
        <f>M16*L16</f>
        <v>69341.715976331354</v>
      </c>
      <c r="R16">
        <v>1</v>
      </c>
      <c r="S16">
        <v>15000</v>
      </c>
      <c r="T16">
        <f>1/1.44</f>
        <v>0.69444444444444442</v>
      </c>
      <c r="U16">
        <f>T16*S16</f>
        <v>10416.666666666666</v>
      </c>
    </row>
    <row r="17" spans="3:21" x14ac:dyDescent="0.25">
      <c r="E17">
        <f>E13-E14-E15-E16</f>
        <v>-590.02833056965028</v>
      </c>
      <c r="K17">
        <v>3</v>
      </c>
      <c r="L17">
        <v>75000</v>
      </c>
      <c r="M17">
        <f>1/(1.04*1.04*1.04)</f>
        <v>0.88899635867091487</v>
      </c>
      <c r="N17">
        <f>M17*L17</f>
        <v>66674.726900318608</v>
      </c>
      <c r="R17">
        <v>2</v>
      </c>
      <c r="S17">
        <v>25000</v>
      </c>
      <c r="T17">
        <f>1/(1.44*1.44)</f>
        <v>0.48225308641975312</v>
      </c>
      <c r="U17">
        <f>T17*S17</f>
        <v>12056.327160493827</v>
      </c>
    </row>
    <row r="18" spans="3:21" x14ac:dyDescent="0.25">
      <c r="K18">
        <v>4</v>
      </c>
      <c r="L18">
        <v>50000</v>
      </c>
      <c r="M18">
        <f>1/(1.04*1.04*1.04*1.04)</f>
        <v>0.85480419102972571</v>
      </c>
      <c r="N18">
        <f>M18*L18</f>
        <v>42740.209551486289</v>
      </c>
      <c r="R18">
        <v>3</v>
      </c>
      <c r="S18">
        <v>50000</v>
      </c>
      <c r="T18">
        <f>1/(1.44*1.44*1.44)</f>
        <v>0.33489797668038412</v>
      </c>
      <c r="U18">
        <f>T18*S18</f>
        <v>16744.898834019205</v>
      </c>
    </row>
    <row r="19" spans="3:21" x14ac:dyDescent="0.25">
      <c r="D19" t="s">
        <v>4</v>
      </c>
      <c r="N19">
        <f>N14-N15-N16-N17-N18</f>
        <v>-872.03704352087516</v>
      </c>
      <c r="R19">
        <v>4</v>
      </c>
      <c r="S19">
        <v>50000</v>
      </c>
      <c r="T19">
        <f>1/(1.44*1.44*1.44*1.44)</f>
        <v>0.23256803936137788</v>
      </c>
      <c r="U19">
        <f>T19*S19</f>
        <v>11628.401968068894</v>
      </c>
    </row>
    <row r="20" spans="3:21" x14ac:dyDescent="0.25">
      <c r="R20">
        <v>5</v>
      </c>
      <c r="S20">
        <v>150000</v>
      </c>
      <c r="T20">
        <f>1/(1.44*1.44*1.44*1.44*1.44)</f>
        <v>0.16150558288984573</v>
      </c>
      <c r="U20">
        <f>T20*S20</f>
        <v>24225.83743347686</v>
      </c>
    </row>
    <row r="21" spans="3:21" x14ac:dyDescent="0.25">
      <c r="U21">
        <f>U20+U19+U18+U17+U16-U15</f>
        <v>72.132062725446303</v>
      </c>
    </row>
    <row r="22" spans="3:21" x14ac:dyDescent="0.25">
      <c r="C22" t="s">
        <v>5</v>
      </c>
      <c r="E22">
        <v>2.57</v>
      </c>
    </row>
    <row r="23" spans="3:21" x14ac:dyDescent="0.25">
      <c r="L23" t="s">
        <v>5</v>
      </c>
      <c r="N23">
        <v>3.5</v>
      </c>
    </row>
    <row r="24" spans="3:21" x14ac:dyDescent="0.25">
      <c r="D24">
        <v>1</v>
      </c>
      <c r="E24">
        <v>50000</v>
      </c>
      <c r="S24" t="s">
        <v>5</v>
      </c>
      <c r="U24">
        <v>2.7</v>
      </c>
    </row>
    <row r="25" spans="3:21" x14ac:dyDescent="0.25">
      <c r="D25">
        <v>2</v>
      </c>
      <c r="E25">
        <v>250000</v>
      </c>
      <c r="M25">
        <v>1</v>
      </c>
      <c r="N25">
        <v>75000</v>
      </c>
    </row>
    <row r="26" spans="3:21" x14ac:dyDescent="0.25">
      <c r="D26">
        <f>200000/350000</f>
        <v>0.5714285714285714</v>
      </c>
      <c r="E26">
        <v>200000</v>
      </c>
      <c r="M26">
        <v>2</v>
      </c>
      <c r="N26">
        <v>75000</v>
      </c>
      <c r="T26">
        <v>1</v>
      </c>
      <c r="U26">
        <v>15000</v>
      </c>
    </row>
    <row r="27" spans="3:21" x14ac:dyDescent="0.25">
      <c r="E27">
        <f>SUM(E24:E26)</f>
        <v>500000</v>
      </c>
      <c r="M27">
        <v>3</v>
      </c>
      <c r="N27">
        <v>75000</v>
      </c>
      <c r="T27">
        <v>2</v>
      </c>
      <c r="U27">
        <v>25000</v>
      </c>
    </row>
    <row r="28" spans="3:21" x14ac:dyDescent="0.25">
      <c r="D28" t="s">
        <v>6</v>
      </c>
      <c r="M28">
        <f>25000/50000</f>
        <v>0.5</v>
      </c>
      <c r="N28">
        <v>25000</v>
      </c>
      <c r="T28">
        <f>35000/50000</f>
        <v>0.7</v>
      </c>
      <c r="U28">
        <v>35000</v>
      </c>
    </row>
    <row r="29" spans="3:21" x14ac:dyDescent="0.25">
      <c r="N29">
        <f>SUM(N25:N28)</f>
        <v>250000</v>
      </c>
    </row>
    <row r="30" spans="3:21" x14ac:dyDescent="0.25">
      <c r="C30" t="s">
        <v>7</v>
      </c>
      <c r="U30">
        <v>75000</v>
      </c>
    </row>
    <row r="31" spans="3:21" x14ac:dyDescent="0.25">
      <c r="C31" t="s">
        <v>8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2021-03-12T06:38:38Z</dcterms:modified>
</cp:coreProperties>
</file>