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<sst xmlns="http://schemas.openxmlformats.org/spreadsheetml/2006/main" count="9" uniqueCount="9">
  <si>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Computation of the NPV, IRR, discounted payback period &amp; PI:-</t>
  </si>
  <si>
    <t>Year</t>
  </si>
  <si>
    <t>Cash flows</t>
  </si>
  <si>
    <t>PVIF@14%</t>
  </si>
  <si>
    <t>Present value</t>
  </si>
  <si>
    <t>Cumulative cash flows</t>
  </si>
  <si>
    <t>IRR =</t>
  </si>
  <si>
    <t>NPV =</t>
  </si>
  <si>
    <t>PI =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</si>
</sst>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0.00_ "/>
    <numFmt numFmtId="178" formatCode="_ &quot;₹&quot;* #,##0_ ;_ &quot;₹&quot;* \-#,##0_ ;_ &quot;₹&quot;* &quot;-&quot;_ ;_ @_ "/>
    <numFmt numFmtId="179" formatCode="_ &quot;₹&quot;* #,##0.00_ ;_ &quot;₹&quot;* \-#,##0.00_ ;_ &quot;₹&quot;* &quot;-&quot;??_ ;_ @_ "/>
    <numFmt numFmtId="180" formatCode="_ * #,##0_ ;_ * \-#,##0_ ;_ * &quot;-&quot;_ ;_ @_ "/>
    <numFmt numFmtId="181" formatCode="0.0_ "/>
    <numFmt numFmtId="182" formatCode="0_ "/>
  </numFmts>
  <fonts count="23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4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182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4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8.6363636363636" style="1" customWidth="1"/>
    <col min="2" max="2" width="14.2727272727273" style="1" customWidth="1"/>
    <col min="3" max="3" width="13.9090909090909" style="1" customWidth="1"/>
    <col min="4" max="4" width="17.0909090909091" style="1" customWidth="1"/>
    <col min="5" max="5" width="25.9090909090909" style="1" customWidth="1"/>
    <col min="6" max="9" width="8.72727272727273" style="1"/>
    <col min="10" max="10" width="9.63636363636364" style="1"/>
    <col min="11" max="16384" width="8.72727272727273" style="1"/>
  </cols>
  <sheetData>
    <row r="1" s="1" customFormat="1" spans="1:5">
      <c r="A1" s="2" t="s">
        <v>0</v>
      </c>
      <c r="B1" s="3"/>
      <c r="C1" s="3"/>
      <c r="D1" s="3"/>
      <c r="E1" s="3"/>
    </row>
    <row r="2" s="1" customFormat="1" spans="1:7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6"/>
      <c r="G2" s="6"/>
    </row>
    <row r="3" s="1" customFormat="1" spans="1:7">
      <c r="A3" s="6">
        <v>0</v>
      </c>
      <c r="B3" s="6">
        <v>-1810000</v>
      </c>
      <c r="C3" s="6">
        <f t="shared" ref="C3:C8" si="0">1/(1+14%)^A3</f>
        <v>1</v>
      </c>
      <c r="D3" s="6">
        <f t="shared" ref="D3:D8" si="1">B3*C3</f>
        <v>-1810000</v>
      </c>
      <c r="E3" s="6">
        <f>D3+0</f>
        <v>-1810000</v>
      </c>
      <c r="F3" s="6"/>
      <c r="G3" s="6"/>
    </row>
    <row r="4" s="1" customFormat="1" spans="1:7">
      <c r="A4" s="6">
        <v>1</v>
      </c>
      <c r="B4" s="6">
        <v>595000</v>
      </c>
      <c r="C4" s="6">
        <f t="shared" si="0"/>
        <v>0.87719298245614</v>
      </c>
      <c r="D4" s="6">
        <f t="shared" si="1"/>
        <v>521929.824561403</v>
      </c>
      <c r="E4" s="6">
        <f t="shared" ref="E4:E8" si="2">D4+E3</f>
        <v>-1288070.1754386</v>
      </c>
      <c r="F4" s="6"/>
      <c r="G4" s="6"/>
    </row>
    <row r="5" s="1" customFormat="1" spans="1:7">
      <c r="A5" s="6">
        <v>2</v>
      </c>
      <c r="B5" s="6">
        <v>480000</v>
      </c>
      <c r="C5" s="6">
        <f t="shared" si="0"/>
        <v>0.769467528470298</v>
      </c>
      <c r="D5" s="6">
        <f t="shared" si="1"/>
        <v>369344.413665743</v>
      </c>
      <c r="E5" s="6">
        <f t="shared" si="2"/>
        <v>-918725.761772853</v>
      </c>
      <c r="F5" s="6"/>
      <c r="G5" s="6"/>
    </row>
    <row r="6" s="1" customFormat="1" spans="1:7">
      <c r="A6" s="6">
        <v>3</v>
      </c>
      <c r="B6" s="6">
        <v>540000</v>
      </c>
      <c r="C6" s="6">
        <f t="shared" si="0"/>
        <v>0.674971516202016</v>
      </c>
      <c r="D6" s="6">
        <f t="shared" si="1"/>
        <v>364484.618749089</v>
      </c>
      <c r="E6" s="6">
        <f t="shared" si="2"/>
        <v>-554241.143023764</v>
      </c>
      <c r="F6" s="6"/>
      <c r="G6" s="6"/>
    </row>
    <row r="7" s="1" customFormat="1" spans="1:7">
      <c r="A7" s="6">
        <v>4</v>
      </c>
      <c r="B7" s="6">
        <v>760000</v>
      </c>
      <c r="C7" s="6">
        <f t="shared" si="0"/>
        <v>0.592080277370189</v>
      </c>
      <c r="D7" s="6">
        <f t="shared" si="1"/>
        <v>449981.010801344</v>
      </c>
      <c r="E7" s="6">
        <f t="shared" si="2"/>
        <v>-104260.13222242</v>
      </c>
      <c r="F7" s="6"/>
      <c r="G7" s="6"/>
    </row>
    <row r="8" s="1" customFormat="1" spans="1:7">
      <c r="A8" s="6">
        <v>5</v>
      </c>
      <c r="B8" s="6">
        <v>460000</v>
      </c>
      <c r="C8" s="6">
        <f t="shared" si="0"/>
        <v>0.519368664359815</v>
      </c>
      <c r="D8" s="6">
        <f t="shared" si="1"/>
        <v>238909.585605515</v>
      </c>
      <c r="E8" s="6">
        <f t="shared" si="2"/>
        <v>134649.453383095</v>
      </c>
      <c r="F8" s="6"/>
      <c r="G8" s="6"/>
    </row>
    <row r="9" s="1" customFormat="1" spans="1:7">
      <c r="A9" s="4" t="s">
        <v>6</v>
      </c>
      <c r="B9" s="7">
        <f>IRR(B3:B8)</f>
        <v>0.170416126021957</v>
      </c>
      <c r="C9" s="4" t="s">
        <v>7</v>
      </c>
      <c r="D9" s="8">
        <f>SUM(D3:D8)</f>
        <v>134649.453383095</v>
      </c>
      <c r="E9" s="8">
        <f>4+(104260.1322/238909.5856)</f>
        <v>4.43639995414232</v>
      </c>
      <c r="F9" s="6"/>
      <c r="G9" s="6"/>
    </row>
    <row r="10" s="1" customFormat="1" spans="1:7">
      <c r="A10" s="4"/>
      <c r="B10" s="4"/>
      <c r="C10" s="4" t="s">
        <v>8</v>
      </c>
      <c r="D10" s="8">
        <f>(D9+1810000)/1810000</f>
        <v>1.07439196319508</v>
      </c>
      <c r="E10" s="9"/>
      <c r="F10" s="6"/>
      <c r="G10" s="6"/>
    </row>
    <row r="11" s="1" customFormat="1" spans="1:7">
      <c r="A11" s="6"/>
      <c r="B11" s="6"/>
      <c r="C11" s="6"/>
      <c r="D11" s="6"/>
      <c r="E11" s="6"/>
      <c r="F11" s="6"/>
      <c r="G11" s="6"/>
    </row>
    <row r="12" s="1" customFormat="1" spans="1:7">
      <c r="A12" s="6"/>
      <c r="B12" s="6"/>
      <c r="C12" s="6"/>
      <c r="D12" s="6"/>
      <c r="E12" s="6"/>
      <c r="F12" s="6"/>
      <c r="G12" s="6"/>
    </row>
    <row r="13" s="1" customFormat="1" spans="1:7">
      <c r="A13" s="6"/>
      <c r="B13" s="6"/>
      <c r="C13" s="6"/>
      <c r="D13" s="6"/>
      <c r="E13" s="6"/>
      <c r="F13" s="6"/>
      <c r="G13" s="6"/>
    </row>
    <row r="14" s="1" customFormat="1" spans="1:7">
      <c r="A14" s="6"/>
      <c r="B14" s="6"/>
      <c r="C14" s="6"/>
      <c r="D14" s="6"/>
      <c r="E14" s="6"/>
      <c r="F14" s="6"/>
      <c r="G14" s="6"/>
    </row>
    <row r="15" s="1" customFormat="1" spans="1:7">
      <c r="A15" s="6"/>
      <c r="B15" s="6"/>
      <c r="C15" s="6"/>
      <c r="D15" s="6"/>
      <c r="E15" s="6"/>
      <c r="F15" s="6"/>
      <c r="G15" s="6"/>
    </row>
    <row r="18" s="1" customFormat="1" spans="10:10">
      <c r="J18" s="10"/>
    </row>
    <row r="19" s="1" customFormat="1" spans="10:10">
      <c r="J19" s="10"/>
    </row>
    <row r="20" s="1" customFormat="1" spans="10:10">
      <c r="J20" s="11"/>
    </row>
  </sheetData>
  <hyperlinks>
    <hyperlink ref="C2" r:id="rId1" display="PVIF@14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2021-03-01T14:57:40Z</dcterms:created>
  <dcterms:modified xsi:type="dcterms:W3CDTF">2021-03-01T14:57:45Z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1033-11.2.0.9984</vt:lpwstr>
  </property>
</Properties>
</file>