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<sst xmlns="http://schemas.openxmlformats.org/spreadsheetml/2006/main" count="13" uniqueCount="10">
  <si>
    <t>a). journal entry:-</t>
  </si>
  <si>
    <t>Account titles &amp; explanation</t>
  </si>
  <si>
    <t>Debit ($)</t>
  </si>
  <si>
    <t>Credit ($)</t>
  </si>
  <si>
    <t>For preferred dividends in arrears:</t>
  </si>
  <si>
    <t>Retained earnings</t>
  </si>
  <si>
    <t>Treasury stock</t>
  </si>
  <si>
    <t>For preferred current year dividends:</t>
  </si>
  <si>
    <t>Cash</t>
  </si>
  <si>
    <t>For common share dividend:</t>
  </si>
</sst>
</file>

<file path=xl/styles.xml><?xml version="1.0" encoding="utf-8"?>
<styleSheet xmlns="http://schemas.openxmlformats.org/spreadsheetml/2006/main">
  <numFmts count="11">
    <numFmt numFmtId="176" formatCode="&quot;₹&quot;\ #,##0.00;[Red]&quot;₹&quot;\ \-#,##0.00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0.0000%"/>
    <numFmt numFmtId="182" formatCode="&quot;₹&quot;\ #,##0.00000;[Red]&quot;₹&quot;\ \-#,##0.00000"/>
    <numFmt numFmtId="183" formatCode="0.00_ "/>
    <numFmt numFmtId="184" formatCode="&quot;₹&quot;#,##0.00_);[Red]\(&quot;₹&quot;#,##0.00\)"/>
    <numFmt numFmtId="185" formatCode="0.000%"/>
    <numFmt numFmtId="186" formatCode="0.0000_ 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.25"/>
      <color rgb="FF16192B"/>
      <name val="helvetica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8" borderId="5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182" fontId="0" fillId="0" borderId="0" xfId="0" applyNumberFormat="1" applyFill="1" applyAlignment="1">
      <alignment vertic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176" fontId="0" fillId="0" borderId="0" xfId="0" applyNumberFormat="1" applyFill="1" applyAlignment="1">
      <alignment vertical="center"/>
    </xf>
    <xf numFmtId="176" fontId="0" fillId="0" borderId="0" xfId="0" applyNumberFormat="1" applyFill="1" applyAlignment="1">
      <alignment vertical="center" wrapText="1"/>
    </xf>
    <xf numFmtId="10" fontId="0" fillId="0" borderId="0" xfId="6" applyNumberFormat="1" applyAlignment="1">
      <alignment vertical="center" wrapText="1"/>
    </xf>
    <xf numFmtId="182" fontId="0" fillId="0" borderId="0" xfId="0" applyNumberFormat="1" applyFill="1" applyAlignment="1">
      <alignment vertical="center" wrapText="1"/>
    </xf>
    <xf numFmtId="0" fontId="0" fillId="0" borderId="0" xfId="0" applyFill="1" applyAlignment="1">
      <alignment vertical="center" wrapText="1"/>
    </xf>
    <xf numFmtId="10" fontId="0" fillId="0" borderId="0" xfId="0" applyNumberFormat="1" applyFill="1" applyAlignment="1">
      <alignment vertical="center" wrapText="1"/>
    </xf>
    <xf numFmtId="0" fontId="4" fillId="0" borderId="0" xfId="0" applyFont="1" applyFill="1" applyAlignment="1">
      <alignment vertical="center"/>
    </xf>
    <xf numFmtId="10" fontId="0" fillId="0" borderId="0" xfId="0" applyNumberFormat="1" applyFill="1" applyAlignment="1">
      <alignment vertical="center"/>
    </xf>
    <xf numFmtId="10" fontId="0" fillId="0" borderId="0" xfId="6" applyNumberFormat="1">
      <alignment vertical="center"/>
    </xf>
    <xf numFmtId="0" fontId="3" fillId="2" borderId="1" xfId="0" applyFont="1" applyFill="1" applyBorder="1" applyAlignment="1"/>
    <xf numFmtId="0" fontId="4" fillId="0" borderId="0" xfId="0" applyFont="1" applyFill="1" applyAlignment="1">
      <alignment horizontal="center" vertical="center"/>
    </xf>
    <xf numFmtId="0" fontId="5" fillId="0" borderId="0" xfId="1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183" fontId="2" fillId="2" borderId="1" xfId="0" applyNumberFormat="1" applyFont="1" applyFill="1" applyBorder="1" applyAlignment="1">
      <alignment horizontal="center"/>
    </xf>
    <xf numFmtId="176" fontId="6" fillId="0" borderId="0" xfId="0" applyNumberFormat="1" applyFont="1" applyFill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84" fontId="0" fillId="0" borderId="0" xfId="0" applyNumberFormat="1" applyFill="1" applyAlignment="1">
      <alignment vertical="center"/>
    </xf>
    <xf numFmtId="185" fontId="0" fillId="0" borderId="0" xfId="6" applyNumberFormat="1">
      <alignment vertical="center"/>
    </xf>
    <xf numFmtId="183" fontId="4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183" fontId="0" fillId="0" borderId="0" xfId="0" applyNumberFormat="1" applyFill="1" applyAlignment="1">
      <alignment vertical="center"/>
    </xf>
    <xf numFmtId="186" fontId="0" fillId="0" borderId="0" xfId="0" applyNumberFormat="1" applyFill="1" applyAlignment="1">
      <alignment vertical="center"/>
    </xf>
    <xf numFmtId="181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37.5454545454545" style="1" customWidth="1"/>
    <col min="2" max="2" width="17.2727272727273" style="1" customWidth="1"/>
    <col min="3" max="3" width="12.7272727272727" style="1" customWidth="1"/>
    <col min="4" max="4" width="25.6363636363636" style="1" customWidth="1"/>
    <col min="5" max="5" width="20.6363636363636" style="1" customWidth="1"/>
    <col min="6" max="6" width="16.9090909090909" style="1" customWidth="1"/>
    <col min="7" max="7" width="16.2727272727273" style="1"/>
    <col min="8" max="8" width="13.9090909090909" style="1"/>
    <col min="9" max="9" width="14" style="1"/>
    <col min="10" max="11" width="12.8181818181818" style="1"/>
    <col min="12" max="12" width="15.5454545454545" style="1"/>
    <col min="13" max="13" width="8.72727272727273" style="1"/>
    <col min="14" max="14" width="15.5454545454545" style="1"/>
    <col min="15" max="15" width="12.8181818181818" style="1"/>
    <col min="16" max="16384" width="8.72727272727273" style="1"/>
  </cols>
  <sheetData>
    <row r="1" s="1" customFormat="1" ht="16" customHeight="1" spans="1:2">
      <c r="A1" s="2" t="s">
        <v>0</v>
      </c>
      <c r="B1" s="3"/>
    </row>
    <row r="2" s="1" customFormat="1" ht="16" customHeight="1" spans="1:4">
      <c r="A2" s="4" t="s">
        <v>1</v>
      </c>
      <c r="B2" s="4" t="s">
        <v>2</v>
      </c>
      <c r="C2" s="4" t="s">
        <v>3</v>
      </c>
      <c r="D2" s="5"/>
    </row>
    <row r="3" s="1" customFormat="1" ht="16" customHeight="1" spans="1:4">
      <c r="A3" s="6" t="s">
        <v>4</v>
      </c>
      <c r="B3" s="5"/>
      <c r="C3" s="5"/>
      <c r="D3" s="5"/>
    </row>
    <row r="4" s="1" customFormat="1" ht="16" customHeight="1" spans="1:4">
      <c r="A4" s="7" t="s">
        <v>5</v>
      </c>
      <c r="B4" s="5">
        <f>302000*6%</f>
        <v>18120</v>
      </c>
      <c r="C4" s="5"/>
      <c r="D4" s="5"/>
    </row>
    <row r="5" s="1" customFormat="1" ht="16" customHeight="1" spans="1:6">
      <c r="A5" s="5" t="s">
        <v>6</v>
      </c>
      <c r="B5" s="5"/>
      <c r="C5" s="5">
        <v>18120</v>
      </c>
      <c r="D5" s="5"/>
      <c r="E5" s="1"/>
      <c r="F5" s="8"/>
    </row>
    <row r="6" s="1" customFormat="1" ht="16" customHeight="1" spans="1:6">
      <c r="A6" s="6" t="s">
        <v>7</v>
      </c>
      <c r="B6" s="5"/>
      <c r="C6" s="5"/>
      <c r="D6" s="5"/>
      <c r="E6" s="1"/>
      <c r="F6" s="9"/>
    </row>
    <row r="7" s="1" customFormat="1" ht="16" customHeight="1" spans="1:6">
      <c r="A7" s="7" t="s">
        <v>5</v>
      </c>
      <c r="B7" s="5">
        <v>18120</v>
      </c>
      <c r="C7" s="5"/>
      <c r="D7" s="5"/>
      <c r="E7" s="10"/>
      <c r="F7" s="11"/>
    </row>
    <row r="8" s="1" customFormat="1" ht="16" customHeight="1" spans="1:8">
      <c r="A8" s="5" t="s">
        <v>8</v>
      </c>
      <c r="B8" s="5"/>
      <c r="C8" s="5">
        <v>18120</v>
      </c>
      <c r="D8" s="5"/>
      <c r="E8" s="1"/>
      <c r="F8" s="12"/>
      <c r="G8" s="1"/>
      <c r="H8" s="3"/>
    </row>
    <row r="9" s="1" customFormat="1" ht="16" customHeight="1" spans="1:7">
      <c r="A9" s="6" t="s">
        <v>9</v>
      </c>
      <c r="B9" s="5"/>
      <c r="C9" s="5"/>
      <c r="D9" s="5"/>
      <c r="E9" s="13"/>
      <c r="F9" s="10"/>
      <c r="G9" s="14"/>
    </row>
    <row r="10" s="1" customFormat="1" ht="16" customHeight="1" spans="1:12">
      <c r="A10" s="7" t="s">
        <v>5</v>
      </c>
      <c r="B10" s="5">
        <f>(272000-2900+1510)*0.4</f>
        <v>108244</v>
      </c>
      <c r="C10" s="5"/>
      <c r="D10" s="5"/>
      <c r="E10" s="15"/>
      <c r="F10" s="16"/>
      <c r="G10" s="14"/>
      <c r="H10" s="1"/>
      <c r="I10" s="1"/>
      <c r="J10" s="1"/>
      <c r="K10" s="1"/>
      <c r="L10" s="8"/>
    </row>
    <row r="11" s="1" customFormat="1" ht="15.25" spans="1:4">
      <c r="A11" s="5" t="s">
        <v>8</v>
      </c>
      <c r="B11" s="5"/>
      <c r="C11" s="5">
        <v>108244</v>
      </c>
      <c r="D11" s="5"/>
    </row>
    <row r="12" s="1" customFormat="1" ht="15.25" spans="1:12">
      <c r="A12" s="5"/>
      <c r="B12" s="5"/>
      <c r="C12" s="5"/>
      <c r="D12" s="5"/>
      <c r="E12" s="5"/>
      <c r="F12" s="17"/>
      <c r="G12" s="1"/>
      <c r="H12" s="1"/>
      <c r="I12" s="1"/>
      <c r="J12" s="1"/>
      <c r="K12" s="1"/>
      <c r="L12" s="31"/>
    </row>
    <row r="13" s="1" customFormat="1" ht="15.25" spans="1:6">
      <c r="A13" s="18"/>
      <c r="B13" s="18"/>
      <c r="C13" s="18"/>
      <c r="D13" s="19"/>
      <c r="E13" s="18"/>
      <c r="F13" s="20"/>
    </row>
    <row r="14" s="1" customFormat="1" ht="15.25" spans="1:6">
      <c r="A14" s="4"/>
      <c r="B14" s="4"/>
      <c r="C14" s="21"/>
      <c r="D14" s="21"/>
      <c r="E14" s="22"/>
      <c r="F14" s="4"/>
    </row>
    <row r="15" s="1" customFormat="1" ht="15.25" spans="1:6">
      <c r="A15" s="5"/>
      <c r="B15" s="5"/>
      <c r="C15" s="5"/>
      <c r="D15" s="5"/>
      <c r="E15" s="5"/>
      <c r="F15" s="5"/>
    </row>
    <row r="16" s="1" customFormat="1" ht="15.25" spans="1:14">
      <c r="A16" s="5"/>
      <c r="B16" s="5"/>
      <c r="C16" s="5"/>
      <c r="D16" s="5"/>
      <c r="E16" s="5"/>
      <c r="F16" s="5"/>
      <c r="G16" s="1"/>
      <c r="H16" s="1"/>
      <c r="I16" s="32"/>
      <c r="J16" s="1"/>
      <c r="K16" s="1"/>
      <c r="L16" s="1"/>
      <c r="M16" s="1"/>
      <c r="N16" s="8"/>
    </row>
    <row r="17" s="1" customFormat="1" ht="15.25" spans="1:12">
      <c r="A17" s="5"/>
      <c r="B17" s="5"/>
      <c r="C17" s="5"/>
      <c r="D17" s="5"/>
      <c r="E17" s="5"/>
      <c r="F17" s="5"/>
      <c r="G17" s="23"/>
      <c r="H17" s="8"/>
      <c r="I17" s="1"/>
      <c r="J17" s="16"/>
      <c r="K17" s="1"/>
      <c r="L17" s="8"/>
    </row>
    <row r="18" s="1" customFormat="1" ht="15.25" spans="1:14">
      <c r="A18" s="5"/>
      <c r="B18" s="24"/>
      <c r="C18" s="25"/>
      <c r="D18" s="25"/>
      <c r="E18" s="5"/>
      <c r="F18" s="5"/>
      <c r="G18" s="26"/>
      <c r="H18" s="8"/>
      <c r="I18" s="30"/>
      <c r="J18" s="16"/>
      <c r="K18" s="1"/>
      <c r="L18" s="1"/>
      <c r="M18" s="1"/>
      <c r="N18" s="31"/>
    </row>
    <row r="19" s="1" customFormat="1" ht="15.25" spans="1:14">
      <c r="A19" s="5"/>
      <c r="B19" s="5"/>
      <c r="C19" s="5"/>
      <c r="D19" s="5"/>
      <c r="E19" s="5"/>
      <c r="F19" s="5"/>
      <c r="G19" s="27"/>
      <c r="H19" s="8"/>
      <c r="I19" s="1"/>
      <c r="J19" s="1"/>
      <c r="K19" s="1"/>
      <c r="L19" s="16"/>
      <c r="M19" s="1"/>
      <c r="N19" s="31"/>
    </row>
    <row r="20" s="1" customFormat="1" ht="15.25" spans="1:11">
      <c r="A20" s="5"/>
      <c r="B20" s="5"/>
      <c r="C20" s="5"/>
      <c r="D20" s="5"/>
      <c r="E20" s="5"/>
      <c r="F20" s="5"/>
      <c r="G20" s="8"/>
      <c r="H20" s="8"/>
      <c r="I20" s="13"/>
      <c r="J20" s="1"/>
      <c r="K20" s="16"/>
    </row>
    <row r="21" s="1" customFormat="1" ht="15.25" spans="1:9">
      <c r="A21" s="5"/>
      <c r="B21" s="5"/>
      <c r="C21" s="5"/>
      <c r="D21" s="5"/>
      <c r="E21" s="4"/>
      <c r="F21" s="21"/>
      <c r="G21" s="8"/>
      <c r="H21" s="1"/>
      <c r="I21" s="15"/>
    </row>
    <row r="22" s="1" customFormat="1" spans="1:11">
      <c r="A22" s="20"/>
      <c r="B22" s="20"/>
      <c r="C22" s="20"/>
      <c r="D22" s="20"/>
      <c r="E22" s="28"/>
      <c r="F22" s="28"/>
      <c r="G22" s="1"/>
      <c r="H22" s="1"/>
      <c r="I22" s="1">
        <f>1.4*109%</f>
        <v>1.526</v>
      </c>
      <c r="K22" s="16"/>
    </row>
    <row r="23" s="1" customFormat="1" spans="1:11">
      <c r="A23" s="29"/>
      <c r="B23" s="29"/>
      <c r="C23" s="29"/>
      <c r="D23" s="29"/>
      <c r="E23" s="29"/>
      <c r="F23" s="1"/>
      <c r="G23" s="8"/>
      <c r="H23" s="1"/>
      <c r="I23" s="1">
        <f>27*(1-8%)</f>
        <v>24.84</v>
      </c>
      <c r="K23" s="16"/>
    </row>
    <row r="24" s="1" customFormat="1" spans="9:10">
      <c r="I24" s="1">
        <f>I22/I23</f>
        <v>0.0614331723027375</v>
      </c>
      <c r="J24" s="1">
        <f>1.6*109%</f>
        <v>1.744</v>
      </c>
    </row>
    <row r="25" s="1" customFormat="1" spans="7:11">
      <c r="G25" s="1">
        <f>230000*7.25%*30/360</f>
        <v>1389.58333333333</v>
      </c>
      <c r="J25" s="8">
        <f>3.3/46</f>
        <v>0.0717391304347826</v>
      </c>
      <c r="K25" s="8"/>
    </row>
    <row r="26" s="1" customFormat="1" spans="10:10">
      <c r="J26" s="1">
        <f>9%+J25</f>
        <v>0.161739130434783</v>
      </c>
    </row>
    <row r="27" s="1" customFormat="1" spans="10:10">
      <c r="J27" s="16">
        <f>3.5/44</f>
        <v>0.0795454545454545</v>
      </c>
    </row>
    <row r="28" s="1" customFormat="1" spans="7:10">
      <c r="G28" s="16">
        <f>12%*(1-21%)</f>
        <v>0.0948</v>
      </c>
      <c r="H28" s="1">
        <f>1.4/27</f>
        <v>0.0518518518518519</v>
      </c>
      <c r="J28" s="16">
        <f>J27+12%</f>
        <v>0.199545454545455</v>
      </c>
    </row>
    <row r="29" s="1" customFormat="1" spans="7:8">
      <c r="G29" s="16">
        <f>RATE(9,70,-(1140*(1-5%)),1000)</f>
        <v>0.0579080177534661</v>
      </c>
      <c r="H29" s="1">
        <f>H28+9%</f>
        <v>0.141851851851852</v>
      </c>
    </row>
    <row r="30" s="1" customFormat="1" spans="7:8">
      <c r="G30" s="16">
        <f>G29*(1-21%)</f>
        <v>0.0457473340252382</v>
      </c>
      <c r="H30" s="30">
        <f>110*9%</f>
        <v>9.9</v>
      </c>
    </row>
    <row r="31" s="1" customFormat="1" spans="7:8">
      <c r="G31" s="1">
        <f>(1.4*109%/(27*(1-8%)))+9%</f>
        <v>0.151433172302738</v>
      </c>
      <c r="H31" s="1">
        <f>175*(1-13%)</f>
        <v>152.25</v>
      </c>
    </row>
    <row r="32" s="1" customFormat="1" spans="7:8">
      <c r="G32" s="1">
        <f>3.5/44</f>
        <v>0.0795454545454545</v>
      </c>
      <c r="H32" s="1">
        <f>H30/H31</f>
        <v>0.0650246305418719</v>
      </c>
    </row>
    <row r="33" s="1" customFormat="1" spans="7:7">
      <c r="G33" s="1">
        <f>12%+G32</f>
        <v>0.199545454545455</v>
      </c>
    </row>
    <row r="34" s="1" customFormat="1" spans="7:7">
      <c r="G34" s="1">
        <f>110*9%/(175*(1-13%))</f>
        <v>0.0650246305418719</v>
      </c>
    </row>
  </sheetData>
  <mergeCells count="9">
    <mergeCell ref="B12:D12"/>
    <mergeCell ref="B14:D14"/>
    <mergeCell ref="B15:D15"/>
    <mergeCell ref="B16:D16"/>
    <mergeCell ref="B17:D17"/>
    <mergeCell ref="B18:D18"/>
    <mergeCell ref="B19:D19"/>
    <mergeCell ref="B20:D20"/>
    <mergeCell ref="B21:D2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2020-09-24T06:42:33Z</dcterms:created>
  <dcterms:modified xsi:type="dcterms:W3CDTF">2020-09-24T06:42:43Z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1033-11.2.0.9665</vt:lpwstr>
  </property>
</Properties>
</file>