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<sst xmlns="http://schemas.openxmlformats.org/spreadsheetml/2006/main" count="18" uniqueCount="12">
  <si>
    <t>Computation of the NPV, IRR &amp; PI:-</t>
  </si>
  <si>
    <t>Year</t>
  </si>
  <si>
    <t xml:space="preserve">                          Cash flows</t>
  </si>
  <si>
    <t>PVIF@13%</t>
  </si>
  <si>
    <t xml:space="preserve">                      Present value</t>
  </si>
  <si>
    <t>Project A</t>
  </si>
  <si>
    <t>Project B</t>
  </si>
  <si>
    <t>IRR =</t>
  </si>
  <si>
    <t>NPV =</t>
  </si>
  <si>
    <t>PI =</t>
  </si>
  <si>
    <t>Computation of the incremental IRR:-</t>
  </si>
  <si>
    <t>Difference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</si>
</sst>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0.000_ "/>
    <numFmt numFmtId="178" formatCode="_ &quot;₹&quot;* #,##0.00_ ;_ &quot;₹&quot;* \-#,##0.00_ ;_ &quot;₹&quot;* &quot;-&quot;??_ ;_ @_ "/>
    <numFmt numFmtId="179" formatCode="0.00_ "/>
    <numFmt numFmtId="180" formatCode="_ * #,##0_ ;_ * \-#,##0_ ;_ * &quot;-&quot;_ ;_ @_ "/>
    <numFmt numFmtId="181" formatCode="_ &quot;₹&quot;* #,##0_ ;_ &quot;₹&quot;* \-#,##0_ ;_ &quot;₹&quot;* &quot;-&quot;_ ;_ @_ "/>
  </numFmts>
  <fonts count="22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10" borderId="3" applyNumberFormat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18" borderId="5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7" applyAlignment="1">
      <alignment horizontal="center" vertical="center"/>
    </xf>
    <xf numFmtId="0" fontId="0" fillId="0" borderId="0" xfId="0" applyFill="1" applyAlignment="1">
      <alignment horizontal="center" vertical="center"/>
    </xf>
    <xf numFmtId="10" fontId="2" fillId="0" borderId="0" xfId="0" applyNumberFormat="1" applyFont="1" applyFill="1" applyAlignment="1">
      <alignment horizontal="center" vertical="center"/>
    </xf>
    <xf numFmtId="179" fontId="2" fillId="0" borderId="0" xfId="0" applyNumberFormat="1" applyFont="1" applyFill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13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tabSelected="1" workbookViewId="0">
      <selection activeCell="A1" sqref="$A1:$XFD1048576"/>
    </sheetView>
  </sheetViews>
  <sheetFormatPr defaultColWidth="8.72727272727273" defaultRowHeight="14.5" outlineLevelCol="5"/>
  <cols>
    <col min="1" max="1" width="18.3818181818182" style="1" customWidth="1"/>
    <col min="2" max="2" width="17.7727272727273" style="1" customWidth="1"/>
    <col min="3" max="3" width="13.8363636363636" style="1" customWidth="1"/>
    <col min="4" max="4" width="12.8272727272727" style="1" customWidth="1"/>
    <col min="5" max="5" width="17.7818181818182" style="1" customWidth="1"/>
    <col min="6" max="6" width="14.5454545454545" style="1" customWidth="1"/>
    <col min="7" max="10" width="8.72727272727273" style="1"/>
    <col min="11" max="11" width="12.8181818181818" style="1"/>
    <col min="12" max="16384" width="8.72727272727273" style="1"/>
  </cols>
  <sheetData>
    <row r="1" s="1" customFormat="1" spans="1:6">
      <c r="A1" s="2" t="s">
        <v>0</v>
      </c>
      <c r="B1" s="3"/>
      <c r="C1" s="3"/>
      <c r="D1" s="3"/>
      <c r="E1" s="3"/>
      <c r="F1" s="3"/>
    </row>
    <row r="2" s="1" customFormat="1" spans="1:6">
      <c r="A2" s="4" t="s">
        <v>1</v>
      </c>
      <c r="B2" s="5" t="s">
        <v>2</v>
      </c>
      <c r="C2" s="4"/>
      <c r="D2" s="6" t="s">
        <v>3</v>
      </c>
      <c r="E2" s="5" t="s">
        <v>4</v>
      </c>
      <c r="F2" s="4"/>
    </row>
    <row r="3" s="1" customFormat="1" spans="1:6">
      <c r="A3" s="4"/>
      <c r="B3" s="4" t="s">
        <v>5</v>
      </c>
      <c r="C3" s="4" t="s">
        <v>6</v>
      </c>
      <c r="D3" s="7"/>
      <c r="E3" s="4" t="s">
        <v>5</v>
      </c>
      <c r="F3" s="4" t="s">
        <v>6</v>
      </c>
    </row>
    <row r="4" s="1" customFormat="1" spans="1:6">
      <c r="A4" s="7">
        <v>0</v>
      </c>
      <c r="B4" s="7">
        <v>-745000</v>
      </c>
      <c r="C4" s="7">
        <v>-954000</v>
      </c>
      <c r="D4" s="7">
        <f t="shared" ref="D4:D9" si="0">1/(1+13%)^A4</f>
        <v>1</v>
      </c>
      <c r="E4" s="7">
        <f t="shared" ref="E4:E9" si="1">B4*D4</f>
        <v>-745000</v>
      </c>
      <c r="F4" s="7">
        <f t="shared" ref="F4:F9" si="2">C4*D4</f>
        <v>-954000</v>
      </c>
    </row>
    <row r="5" s="1" customFormat="1" spans="1:6">
      <c r="A5" s="7">
        <v>1</v>
      </c>
      <c r="B5" s="7">
        <v>348000</v>
      </c>
      <c r="C5" s="7">
        <v>263000</v>
      </c>
      <c r="D5" s="7">
        <f t="shared" si="0"/>
        <v>0.884955752212389</v>
      </c>
      <c r="E5" s="7">
        <f t="shared" si="1"/>
        <v>307964.601769912</v>
      </c>
      <c r="F5" s="7">
        <f t="shared" si="2"/>
        <v>232743.362831858</v>
      </c>
    </row>
    <row r="6" s="1" customFormat="1" spans="1:6">
      <c r="A6" s="7">
        <v>2</v>
      </c>
      <c r="B6" s="7">
        <v>367000</v>
      </c>
      <c r="C6" s="7">
        <v>372000</v>
      </c>
      <c r="D6" s="7">
        <f t="shared" si="0"/>
        <v>0.783146683373796</v>
      </c>
      <c r="E6" s="7">
        <f t="shared" si="1"/>
        <v>287414.832798183</v>
      </c>
      <c r="F6" s="7">
        <f t="shared" si="2"/>
        <v>291330.566215052</v>
      </c>
    </row>
    <row r="7" s="1" customFormat="1" spans="1:6">
      <c r="A7" s="7">
        <v>3</v>
      </c>
      <c r="B7" s="7">
        <v>259000</v>
      </c>
      <c r="C7" s="7">
        <v>368000</v>
      </c>
      <c r="D7" s="7">
        <f t="shared" si="0"/>
        <v>0.693050162277696</v>
      </c>
      <c r="E7" s="7">
        <f t="shared" si="1"/>
        <v>179499.992029923</v>
      </c>
      <c r="F7" s="7">
        <f t="shared" si="2"/>
        <v>255042.459718192</v>
      </c>
    </row>
    <row r="8" s="1" customFormat="1" spans="1:6">
      <c r="A8" s="7">
        <v>4</v>
      </c>
      <c r="B8" s="7">
        <v>184000</v>
      </c>
      <c r="C8" s="7">
        <v>422000</v>
      </c>
      <c r="D8" s="7">
        <f t="shared" si="0"/>
        <v>0.613318727679377</v>
      </c>
      <c r="E8" s="7">
        <f t="shared" si="1"/>
        <v>112850.645893005</v>
      </c>
      <c r="F8" s="7">
        <f t="shared" si="2"/>
        <v>258820.503080697</v>
      </c>
    </row>
    <row r="9" s="1" customFormat="1" spans="1:6">
      <c r="A9" s="7">
        <v>5</v>
      </c>
      <c r="B9" s="7">
        <v>128000</v>
      </c>
      <c r="C9" s="7">
        <v>507000</v>
      </c>
      <c r="D9" s="7">
        <f t="shared" si="0"/>
        <v>0.542759935999448</v>
      </c>
      <c r="E9" s="7">
        <f t="shared" si="1"/>
        <v>69473.2718079294</v>
      </c>
      <c r="F9" s="7">
        <f t="shared" si="2"/>
        <v>275179.28755172</v>
      </c>
    </row>
    <row r="10" s="1" customFormat="1" spans="1:6">
      <c r="A10" s="4" t="s">
        <v>7</v>
      </c>
      <c r="B10" s="8">
        <f>IRR(B4:B9)</f>
        <v>0.264020585887313</v>
      </c>
      <c r="C10" s="8">
        <f>IRR(C4:C9)</f>
        <v>0.260039865115997</v>
      </c>
      <c r="D10" s="4" t="s">
        <v>8</v>
      </c>
      <c r="E10" s="9">
        <f>SUM(E4:E9)</f>
        <v>212203.344298953</v>
      </c>
      <c r="F10" s="9">
        <f>SUM(F4:F9)</f>
        <v>359116.17939752</v>
      </c>
    </row>
    <row r="11" s="1" customFormat="1" spans="1:6">
      <c r="A11" s="4"/>
      <c r="B11" s="4"/>
      <c r="C11" s="4"/>
      <c r="D11" s="4" t="s">
        <v>9</v>
      </c>
      <c r="E11" s="10">
        <f>(E10+745000)/745000</f>
        <v>1.28483670375698</v>
      </c>
      <c r="F11" s="10">
        <f>(F10+954000)/954000</f>
        <v>1.37643205387581</v>
      </c>
    </row>
    <row r="12" s="1" customFormat="1" spans="1:6">
      <c r="A12" s="4"/>
      <c r="B12" s="4"/>
      <c r="C12" s="4"/>
      <c r="D12" s="4"/>
      <c r="E12" s="4"/>
      <c r="F12" s="4"/>
    </row>
    <row r="13" s="1" customFormat="1" spans="1:6">
      <c r="A13" s="2" t="s">
        <v>10</v>
      </c>
      <c r="B13" s="5"/>
      <c r="C13" s="5"/>
      <c r="D13" s="5"/>
      <c r="E13" s="5"/>
      <c r="F13" s="5"/>
    </row>
    <row r="14" s="1" customFormat="1" spans="1:6">
      <c r="A14" s="4" t="s">
        <v>1</v>
      </c>
      <c r="B14" s="5" t="s">
        <v>2</v>
      </c>
      <c r="C14" s="4"/>
      <c r="D14" s="4" t="s">
        <v>11</v>
      </c>
      <c r="E14" s="3"/>
      <c r="F14" s="3"/>
    </row>
    <row r="15" s="1" customFormat="1" spans="1:6">
      <c r="A15" s="4"/>
      <c r="B15" s="4" t="s">
        <v>5</v>
      </c>
      <c r="C15" s="4" t="s">
        <v>6</v>
      </c>
      <c r="D15" s="7"/>
      <c r="E15" s="3"/>
      <c r="F15" s="3"/>
    </row>
    <row r="16" s="1" customFormat="1" spans="1:6">
      <c r="A16" s="7">
        <v>0</v>
      </c>
      <c r="B16" s="7">
        <v>-745000</v>
      </c>
      <c r="C16" s="7">
        <v>-954000</v>
      </c>
      <c r="D16" s="7">
        <f t="shared" ref="D16:D21" si="3">B16-C16</f>
        <v>209000</v>
      </c>
      <c r="E16" s="3"/>
      <c r="F16" s="3"/>
    </row>
    <row r="17" s="1" customFormat="1" spans="1:6">
      <c r="A17" s="7">
        <v>1</v>
      </c>
      <c r="B17" s="7">
        <v>348000</v>
      </c>
      <c r="C17" s="7">
        <v>263000</v>
      </c>
      <c r="D17" s="7">
        <f t="shared" si="3"/>
        <v>85000</v>
      </c>
      <c r="E17" s="3"/>
      <c r="F17" s="3"/>
    </row>
    <row r="18" s="1" customFormat="1" spans="1:6">
      <c r="A18" s="7">
        <v>2</v>
      </c>
      <c r="B18" s="7">
        <v>367000</v>
      </c>
      <c r="C18" s="7">
        <v>372000</v>
      </c>
      <c r="D18" s="7">
        <f t="shared" si="3"/>
        <v>-5000</v>
      </c>
      <c r="E18" s="3"/>
      <c r="F18" s="3"/>
    </row>
    <row r="19" s="1" customFormat="1" spans="1:6">
      <c r="A19" s="7">
        <v>3</v>
      </c>
      <c r="B19" s="7">
        <v>259000</v>
      </c>
      <c r="C19" s="7">
        <v>368000</v>
      </c>
      <c r="D19" s="7">
        <f t="shared" si="3"/>
        <v>-109000</v>
      </c>
      <c r="E19" s="3"/>
      <c r="F19" s="3"/>
    </row>
    <row r="20" s="1" customFormat="1" spans="1:6">
      <c r="A20" s="7">
        <v>4</v>
      </c>
      <c r="B20" s="7">
        <v>184000</v>
      </c>
      <c r="C20" s="7">
        <v>422000</v>
      </c>
      <c r="D20" s="7">
        <f t="shared" si="3"/>
        <v>-238000</v>
      </c>
      <c r="E20" s="3"/>
      <c r="F20" s="3"/>
    </row>
    <row r="21" s="1" customFormat="1" spans="1:6">
      <c r="A21" s="7">
        <v>5</v>
      </c>
      <c r="B21" s="7">
        <v>128000</v>
      </c>
      <c r="C21" s="7">
        <v>507000</v>
      </c>
      <c r="D21" s="7">
        <f t="shared" si="3"/>
        <v>-379000</v>
      </c>
      <c r="E21" s="3"/>
      <c r="F21" s="3"/>
    </row>
    <row r="22" s="1" customFormat="1" spans="1:6">
      <c r="A22" s="7"/>
      <c r="B22" s="8">
        <f>IRR(B16:B21)</f>
        <v>0.264020585887313</v>
      </c>
      <c r="C22" s="8">
        <f>IRR(C16:C21)</f>
        <v>0.260039865115997</v>
      </c>
      <c r="D22" s="8">
        <f>IRR(D16:D21)</f>
        <v>0.254161514936227</v>
      </c>
      <c r="E22" s="3"/>
      <c r="F22" s="3"/>
    </row>
  </sheetData>
  <hyperlinks>
    <hyperlink ref="D2" r:id="rId1" display="PVIF@13%" tooltip="mailto:PVIF@13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2021-03-01T14:25:09Z</dcterms:created>
  <dcterms:modified xsi:type="dcterms:W3CDTF">2021-03-01T14:25:26Z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1033-11.2.0.9984</vt:lpwstr>
  </property>
</Properties>
</file>