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888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8" i="1" l="1"/>
  <c r="C67" i="1"/>
  <c r="C71" i="1" s="1"/>
  <c r="C63" i="1"/>
  <c r="C60" i="1"/>
  <c r="C59" i="1"/>
  <c r="C51" i="1"/>
  <c r="C55" i="1" s="1"/>
  <c r="C44" i="1"/>
  <c r="C43" i="1"/>
  <c r="C47" i="1" s="1"/>
  <c r="C39" i="1"/>
  <c r="C35" i="1"/>
  <c r="C28" i="1"/>
  <c r="C27" i="1"/>
  <c r="C31" i="1" s="1"/>
  <c r="C23" i="1"/>
  <c r="C15" i="1"/>
  <c r="C7" i="1"/>
</calcChain>
</file>

<file path=xl/sharedStrings.xml><?xml version="1.0" encoding="utf-8"?>
<sst xmlns="http://schemas.openxmlformats.org/spreadsheetml/2006/main" count="126" uniqueCount="36">
  <si>
    <t>1. Computation of Future Value:</t>
  </si>
  <si>
    <t>Given,</t>
  </si>
  <si>
    <t>Rate =</t>
  </si>
  <si>
    <t>Interest Rate =</t>
  </si>
  <si>
    <t>compounded annually</t>
  </si>
  <si>
    <t xml:space="preserve">Nper = </t>
  </si>
  <si>
    <t xml:space="preserve">Number of Periods = </t>
  </si>
  <si>
    <t>years</t>
  </si>
  <si>
    <t xml:space="preserve">PMT = </t>
  </si>
  <si>
    <t xml:space="preserve">Periodic Coupon Payment = </t>
  </si>
  <si>
    <t xml:space="preserve">PV = </t>
  </si>
  <si>
    <t xml:space="preserve">Present Value = </t>
  </si>
  <si>
    <t xml:space="preserve">FV = </t>
  </si>
  <si>
    <t xml:space="preserve">Future Value = </t>
  </si>
  <si>
    <t>2. Computation of Present Value:</t>
  </si>
  <si>
    <t>PV =</t>
  </si>
  <si>
    <t>Present Value =</t>
  </si>
  <si>
    <t>3. Computation of Number of Years:</t>
  </si>
  <si>
    <t>FV =</t>
  </si>
  <si>
    <t>Future Value =</t>
  </si>
  <si>
    <t>Nper =</t>
  </si>
  <si>
    <t>Years</t>
  </si>
  <si>
    <t>4. Computation of Present Value:</t>
  </si>
  <si>
    <t>compounded monthly</t>
  </si>
  <si>
    <t>months</t>
  </si>
  <si>
    <t>5. Computation of Number of Years:</t>
  </si>
  <si>
    <t>compounded quarterly</t>
  </si>
  <si>
    <t>6. Computation of Future Value:</t>
  </si>
  <si>
    <t>quarters</t>
  </si>
  <si>
    <t>7. Computation of Number of Years:</t>
  </si>
  <si>
    <t>8. Computation of Present Value:</t>
  </si>
  <si>
    <t>compounded semiannually</t>
  </si>
  <si>
    <t>Semiannual periods</t>
  </si>
  <si>
    <t>9.  Computation of Future Value:</t>
  </si>
  <si>
    <t>compounded daily</t>
  </si>
  <si>
    <t>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</si>
</sst>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8" formatCode="&quot;$&quot;#,##0.00_);[Red]\(&quot;$&quot;#,##0.0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6" fontId="0" fillId="0" borderId="0" xfId="0" applyNumberFormat="1" applyAlignment="1">
      <alignment horizontal="center"/>
    </xf>
    <xf numFmtId="8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center"/>
    </xf>
    <xf numFmtId="8" fontId="0" fillId="0" borderId="0" xfId="0" applyNumberFormat="1"/>
    <xf numFmtId="0" fontId="0" fillId="0" borderId="0" xfId="0" applyAlignment="1">
      <alignment horizontal="left"/>
    </xf>
    <xf numFmtId="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workbookViewId="0">
      <selection sqref="A1:XFD1048576"/>
    </sheetView>
  </sheetViews>
  <sheetFormatPr defaultRowHeight="15" x14ac:dyDescent="0.25"/>
  <cols>
    <col min="1" max="1" width="31" customWidth="1"/>
    <col min="2" max="2" width="29" customWidth="1"/>
    <col min="3" max="3" width="27" customWidth="1"/>
    <col min="4" max="4" width="40.140625" customWidth="1"/>
    <col min="5" max="5" width="13.85546875" customWidth="1"/>
    <col min="7" max="7" width="10.85546875" bestFit="1" customWidth="1"/>
  </cols>
  <sheetData>
    <row r="1" spans="1:4" x14ac:dyDescent="0.25">
      <c r="A1" s="1" t="s">
        <v>0</v>
      </c>
      <c r="B1" s="1"/>
      <c r="C1" s="1"/>
    </row>
    <row r="2" spans="1:4" x14ac:dyDescent="0.25">
      <c r="A2" s="2" t="s">
        <v>1</v>
      </c>
      <c r="B2" s="2"/>
      <c r="C2" s="2"/>
      <c r="D2" s="3"/>
    </row>
    <row r="3" spans="1:4" x14ac:dyDescent="0.25">
      <c r="A3" s="3" t="s">
        <v>2</v>
      </c>
      <c r="B3" s="3" t="s">
        <v>3</v>
      </c>
      <c r="C3" s="4">
        <v>3.8399999999999997E-2</v>
      </c>
      <c r="D3" s="3" t="s">
        <v>4</v>
      </c>
    </row>
    <row r="4" spans="1:4" x14ac:dyDescent="0.25">
      <c r="A4" s="3" t="s">
        <v>5</v>
      </c>
      <c r="B4" s="3" t="s">
        <v>6</v>
      </c>
      <c r="C4" s="3">
        <v>8</v>
      </c>
      <c r="D4" s="3" t="s">
        <v>7</v>
      </c>
    </row>
    <row r="5" spans="1:4" x14ac:dyDescent="0.25">
      <c r="A5" s="3" t="s">
        <v>8</v>
      </c>
      <c r="B5" s="3" t="s">
        <v>9</v>
      </c>
      <c r="C5" s="3">
        <v>0</v>
      </c>
      <c r="D5" s="3"/>
    </row>
    <row r="6" spans="1:4" x14ac:dyDescent="0.25">
      <c r="A6" s="3" t="s">
        <v>10</v>
      </c>
      <c r="B6" s="3" t="s">
        <v>11</v>
      </c>
      <c r="C6" s="5">
        <v>106870</v>
      </c>
      <c r="D6" s="3"/>
    </row>
    <row r="7" spans="1:4" x14ac:dyDescent="0.25">
      <c r="A7" s="2" t="s">
        <v>12</v>
      </c>
      <c r="B7" s="2" t="s">
        <v>13</v>
      </c>
      <c r="C7" s="6">
        <f>FV(C3,C4,C5,-C6)</f>
        <v>144468.527097866</v>
      </c>
      <c r="D7" s="3"/>
    </row>
    <row r="8" spans="1:4" x14ac:dyDescent="0.25">
      <c r="A8" s="1"/>
      <c r="B8" s="1"/>
      <c r="C8" s="1"/>
    </row>
    <row r="9" spans="1:4" x14ac:dyDescent="0.25">
      <c r="A9" s="1" t="s">
        <v>14</v>
      </c>
      <c r="B9" s="1"/>
      <c r="C9" s="1"/>
    </row>
    <row r="10" spans="1:4" x14ac:dyDescent="0.25">
      <c r="A10" s="2" t="s">
        <v>1</v>
      </c>
      <c r="B10" s="2"/>
      <c r="C10" s="2"/>
      <c r="D10" s="3"/>
    </row>
    <row r="11" spans="1:4" x14ac:dyDescent="0.25">
      <c r="A11" s="3" t="s">
        <v>2</v>
      </c>
      <c r="B11" s="3" t="s">
        <v>3</v>
      </c>
      <c r="C11" s="4">
        <v>0.158</v>
      </c>
      <c r="D11" s="3" t="s">
        <v>4</v>
      </c>
    </row>
    <row r="12" spans="1:4" x14ac:dyDescent="0.25">
      <c r="A12" s="3" t="s">
        <v>5</v>
      </c>
      <c r="B12" s="3" t="s">
        <v>6</v>
      </c>
      <c r="C12" s="3">
        <v>19</v>
      </c>
      <c r="D12" s="3" t="s">
        <v>7</v>
      </c>
    </row>
    <row r="13" spans="1:4" x14ac:dyDescent="0.25">
      <c r="A13" s="3" t="s">
        <v>8</v>
      </c>
      <c r="B13" s="3" t="s">
        <v>9</v>
      </c>
      <c r="C13" s="3">
        <v>0</v>
      </c>
      <c r="D13" s="3"/>
    </row>
    <row r="14" spans="1:4" x14ac:dyDescent="0.25">
      <c r="A14" s="3" t="s">
        <v>12</v>
      </c>
      <c r="B14" s="3" t="s">
        <v>13</v>
      </c>
      <c r="C14" s="5">
        <v>54082</v>
      </c>
      <c r="D14" s="3"/>
    </row>
    <row r="15" spans="1:4" x14ac:dyDescent="0.25">
      <c r="A15" s="2" t="s">
        <v>15</v>
      </c>
      <c r="B15" s="2" t="s">
        <v>16</v>
      </c>
      <c r="C15" s="6">
        <f>-PV(C11,C12,C13,C14)</f>
        <v>3331.118753008237</v>
      </c>
      <c r="D15" s="3"/>
    </row>
    <row r="17" spans="1:7" x14ac:dyDescent="0.25">
      <c r="A17" s="7" t="s">
        <v>17</v>
      </c>
      <c r="B17" s="1"/>
    </row>
    <row r="18" spans="1:7" x14ac:dyDescent="0.25">
      <c r="A18" s="2" t="s">
        <v>1</v>
      </c>
      <c r="B18" s="2"/>
      <c r="C18" s="2"/>
      <c r="D18" s="3"/>
    </row>
    <row r="19" spans="1:7" x14ac:dyDescent="0.25">
      <c r="A19" s="3" t="s">
        <v>2</v>
      </c>
      <c r="B19" s="3" t="s">
        <v>3</v>
      </c>
      <c r="C19" s="4">
        <v>0.1691</v>
      </c>
      <c r="D19" s="3" t="s">
        <v>4</v>
      </c>
    </row>
    <row r="20" spans="1:7" x14ac:dyDescent="0.25">
      <c r="A20" s="3" t="s">
        <v>8</v>
      </c>
      <c r="B20" s="3" t="s">
        <v>9</v>
      </c>
      <c r="C20" s="3">
        <v>0</v>
      </c>
      <c r="D20" s="3"/>
    </row>
    <row r="21" spans="1:7" x14ac:dyDescent="0.25">
      <c r="A21" s="3" t="s">
        <v>15</v>
      </c>
      <c r="B21" s="3" t="s">
        <v>16</v>
      </c>
      <c r="C21" s="5">
        <v>491</v>
      </c>
      <c r="D21" s="3"/>
    </row>
    <row r="22" spans="1:7" x14ac:dyDescent="0.25">
      <c r="A22" s="3" t="s">
        <v>18</v>
      </c>
      <c r="B22" s="3" t="s">
        <v>19</v>
      </c>
      <c r="C22" s="5">
        <v>39760</v>
      </c>
      <c r="D22" s="3"/>
    </row>
    <row r="23" spans="1:7" x14ac:dyDescent="0.25">
      <c r="A23" s="2" t="s">
        <v>20</v>
      </c>
      <c r="B23" s="2" t="s">
        <v>6</v>
      </c>
      <c r="C23" s="8">
        <f>NPER(C19,C20,-C21,C22)</f>
        <v>28.125544300494738</v>
      </c>
      <c r="D23" s="2" t="s">
        <v>21</v>
      </c>
    </row>
    <row r="24" spans="1:7" x14ac:dyDescent="0.25">
      <c r="A24" s="1"/>
      <c r="B24" s="1"/>
      <c r="C24" s="1"/>
      <c r="D24" s="1"/>
    </row>
    <row r="25" spans="1:7" x14ac:dyDescent="0.25">
      <c r="A25" s="1" t="s">
        <v>22</v>
      </c>
      <c r="B25" s="1"/>
      <c r="C25" s="1"/>
      <c r="G25" s="9"/>
    </row>
    <row r="26" spans="1:7" x14ac:dyDescent="0.25">
      <c r="A26" s="2" t="s">
        <v>1</v>
      </c>
      <c r="B26" s="2"/>
      <c r="C26" s="2"/>
      <c r="D26" s="3"/>
    </row>
    <row r="27" spans="1:7" x14ac:dyDescent="0.25">
      <c r="A27" s="3" t="s">
        <v>2</v>
      </c>
      <c r="B27" s="3" t="s">
        <v>3</v>
      </c>
      <c r="C27" s="4">
        <f>4.27%/12</f>
        <v>3.5583333333333331E-3</v>
      </c>
      <c r="D27" s="3" t="s">
        <v>23</v>
      </c>
    </row>
    <row r="28" spans="1:7" x14ac:dyDescent="0.25">
      <c r="A28" s="3" t="s">
        <v>5</v>
      </c>
      <c r="B28" s="3" t="s">
        <v>6</v>
      </c>
      <c r="C28" s="3">
        <f>5*12</f>
        <v>60</v>
      </c>
      <c r="D28" s="3" t="s">
        <v>24</v>
      </c>
    </row>
    <row r="29" spans="1:7" x14ac:dyDescent="0.25">
      <c r="A29" s="3" t="s">
        <v>8</v>
      </c>
      <c r="B29" s="3" t="s">
        <v>9</v>
      </c>
      <c r="C29" s="3">
        <v>0</v>
      </c>
      <c r="D29" s="3"/>
    </row>
    <row r="30" spans="1:7" x14ac:dyDescent="0.25">
      <c r="A30" s="3" t="s">
        <v>12</v>
      </c>
      <c r="B30" s="3" t="s">
        <v>13</v>
      </c>
      <c r="C30" s="5">
        <v>25385</v>
      </c>
      <c r="D30" s="3"/>
    </row>
    <row r="31" spans="1:7" x14ac:dyDescent="0.25">
      <c r="A31" s="2" t="s">
        <v>15</v>
      </c>
      <c r="B31" s="2" t="s">
        <v>16</v>
      </c>
      <c r="C31" s="6">
        <f>FV(C27,C28,C29,-C30)</f>
        <v>31414.811798221494</v>
      </c>
      <c r="D31" s="3"/>
    </row>
    <row r="33" spans="1:4" x14ac:dyDescent="0.25">
      <c r="A33" s="7" t="s">
        <v>25</v>
      </c>
      <c r="B33" s="1"/>
    </row>
    <row r="34" spans="1:4" x14ac:dyDescent="0.25">
      <c r="A34" s="2" t="s">
        <v>1</v>
      </c>
      <c r="B34" s="2"/>
      <c r="C34" s="2"/>
    </row>
    <row r="35" spans="1:4" x14ac:dyDescent="0.25">
      <c r="A35" s="3" t="s">
        <v>2</v>
      </c>
      <c r="B35" s="3" t="s">
        <v>3</v>
      </c>
      <c r="C35" s="4">
        <f>14.05%/4</f>
        <v>3.5125000000000003E-2</v>
      </c>
      <c r="D35" t="s">
        <v>26</v>
      </c>
    </row>
    <row r="36" spans="1:4" x14ac:dyDescent="0.25">
      <c r="A36" s="3" t="s">
        <v>8</v>
      </c>
      <c r="B36" s="3" t="s">
        <v>9</v>
      </c>
      <c r="C36" s="3">
        <v>0</v>
      </c>
    </row>
    <row r="37" spans="1:4" x14ac:dyDescent="0.25">
      <c r="A37" s="3" t="s">
        <v>15</v>
      </c>
      <c r="B37" s="3" t="s">
        <v>16</v>
      </c>
      <c r="C37" s="5">
        <v>61</v>
      </c>
    </row>
    <row r="38" spans="1:4" x14ac:dyDescent="0.25">
      <c r="A38" s="3" t="s">
        <v>18</v>
      </c>
      <c r="B38" s="3" t="s">
        <v>19</v>
      </c>
      <c r="C38" s="5">
        <v>24931</v>
      </c>
    </row>
    <row r="39" spans="1:4" x14ac:dyDescent="0.25">
      <c r="A39" s="2" t="s">
        <v>20</v>
      </c>
      <c r="B39" s="2" t="s">
        <v>6</v>
      </c>
      <c r="C39" s="8">
        <f>NPER(C35,C36,-C37,C38)/4</f>
        <v>43.544405864405569</v>
      </c>
      <c r="D39" t="s">
        <v>21</v>
      </c>
    </row>
    <row r="41" spans="1:4" x14ac:dyDescent="0.25">
      <c r="A41" s="1" t="s">
        <v>27</v>
      </c>
      <c r="B41" s="1"/>
      <c r="C41" s="1"/>
    </row>
    <row r="42" spans="1:4" x14ac:dyDescent="0.25">
      <c r="A42" s="2" t="s">
        <v>1</v>
      </c>
      <c r="B42" s="2"/>
      <c r="C42" s="2"/>
      <c r="D42" s="3"/>
    </row>
    <row r="43" spans="1:4" x14ac:dyDescent="0.25">
      <c r="A43" s="3" t="s">
        <v>2</v>
      </c>
      <c r="B43" s="3" t="s">
        <v>3</v>
      </c>
      <c r="C43" s="4">
        <f>18.47%/4</f>
        <v>4.6174999999999994E-2</v>
      </c>
      <c r="D43" t="s">
        <v>26</v>
      </c>
    </row>
    <row r="44" spans="1:4" x14ac:dyDescent="0.25">
      <c r="A44" s="3" t="s">
        <v>5</v>
      </c>
      <c r="B44" s="3" t="s">
        <v>6</v>
      </c>
      <c r="C44" s="3">
        <f>3*4</f>
        <v>12</v>
      </c>
      <c r="D44" s="3" t="s">
        <v>28</v>
      </c>
    </row>
    <row r="45" spans="1:4" x14ac:dyDescent="0.25">
      <c r="A45" s="3" t="s">
        <v>8</v>
      </c>
      <c r="B45" s="3" t="s">
        <v>9</v>
      </c>
      <c r="C45" s="3">
        <v>0</v>
      </c>
      <c r="D45" s="3"/>
    </row>
    <row r="46" spans="1:4" x14ac:dyDescent="0.25">
      <c r="A46" s="3" t="s">
        <v>10</v>
      </c>
      <c r="B46" s="3" t="s">
        <v>11</v>
      </c>
      <c r="C46" s="5">
        <v>55337</v>
      </c>
      <c r="D46" s="3"/>
    </row>
    <row r="47" spans="1:4" x14ac:dyDescent="0.25">
      <c r="A47" s="2" t="s">
        <v>12</v>
      </c>
      <c r="B47" s="2" t="s">
        <v>13</v>
      </c>
      <c r="C47" s="6">
        <f>FV(C43,C44,C45,-C46)</f>
        <v>95119.084773267794</v>
      </c>
      <c r="D47" s="3"/>
    </row>
    <row r="49" spans="1:4" x14ac:dyDescent="0.25">
      <c r="A49" s="7" t="s">
        <v>29</v>
      </c>
      <c r="B49" s="1"/>
    </row>
    <row r="50" spans="1:4" x14ac:dyDescent="0.25">
      <c r="A50" s="2" t="s">
        <v>1</v>
      </c>
      <c r="B50" s="2"/>
    </row>
    <row r="51" spans="1:4" x14ac:dyDescent="0.25">
      <c r="A51" s="3" t="s">
        <v>2</v>
      </c>
      <c r="B51" s="3" t="s">
        <v>3</v>
      </c>
      <c r="C51" s="4">
        <f>7.07%/12</f>
        <v>5.8916666666666666E-3</v>
      </c>
      <c r="D51" t="s">
        <v>23</v>
      </c>
    </row>
    <row r="52" spans="1:4" x14ac:dyDescent="0.25">
      <c r="A52" s="3" t="s">
        <v>8</v>
      </c>
      <c r="B52" s="3" t="s">
        <v>9</v>
      </c>
      <c r="C52" s="3">
        <v>0</v>
      </c>
    </row>
    <row r="53" spans="1:4" x14ac:dyDescent="0.25">
      <c r="A53" s="3" t="s">
        <v>15</v>
      </c>
      <c r="B53" s="3" t="s">
        <v>16</v>
      </c>
      <c r="C53" s="5">
        <v>1662</v>
      </c>
    </row>
    <row r="54" spans="1:4" x14ac:dyDescent="0.25">
      <c r="A54" s="3" t="s">
        <v>18</v>
      </c>
      <c r="B54" s="3" t="s">
        <v>19</v>
      </c>
      <c r="C54" s="5">
        <v>22886</v>
      </c>
    </row>
    <row r="55" spans="1:4" x14ac:dyDescent="0.25">
      <c r="A55" s="2" t="s">
        <v>20</v>
      </c>
      <c r="B55" s="2" t="s">
        <v>6</v>
      </c>
      <c r="C55" s="8">
        <f>NPER(C51,C52,-C53,C54)/12</f>
        <v>37.202568154074093</v>
      </c>
      <c r="D55" t="s">
        <v>21</v>
      </c>
    </row>
    <row r="57" spans="1:4" x14ac:dyDescent="0.25">
      <c r="A57" s="1" t="s">
        <v>30</v>
      </c>
      <c r="B57" s="1"/>
      <c r="C57" s="1"/>
    </row>
    <row r="58" spans="1:4" x14ac:dyDescent="0.25">
      <c r="A58" s="2" t="s">
        <v>1</v>
      </c>
      <c r="B58" s="2"/>
      <c r="C58" s="2"/>
      <c r="D58" s="3"/>
    </row>
    <row r="59" spans="1:4" x14ac:dyDescent="0.25">
      <c r="A59" s="3" t="s">
        <v>2</v>
      </c>
      <c r="B59" s="3" t="s">
        <v>3</v>
      </c>
      <c r="C59" s="4">
        <f>14.93%/2</f>
        <v>7.4649999999999994E-2</v>
      </c>
      <c r="D59" s="3" t="s">
        <v>31</v>
      </c>
    </row>
    <row r="60" spans="1:4" x14ac:dyDescent="0.25">
      <c r="A60" s="3" t="s">
        <v>5</v>
      </c>
      <c r="B60" s="3" t="s">
        <v>6</v>
      </c>
      <c r="C60" s="3">
        <f>9*2</f>
        <v>18</v>
      </c>
      <c r="D60" s="3" t="s">
        <v>32</v>
      </c>
    </row>
    <row r="61" spans="1:4" x14ac:dyDescent="0.25">
      <c r="A61" s="3" t="s">
        <v>8</v>
      </c>
      <c r="B61" s="3" t="s">
        <v>9</v>
      </c>
      <c r="C61" s="3">
        <v>0</v>
      </c>
      <c r="D61" s="3"/>
    </row>
    <row r="62" spans="1:4" x14ac:dyDescent="0.25">
      <c r="A62" s="3" t="s">
        <v>12</v>
      </c>
      <c r="B62" s="3" t="s">
        <v>13</v>
      </c>
      <c r="C62" s="5">
        <v>69406</v>
      </c>
      <c r="D62" s="3"/>
    </row>
    <row r="63" spans="1:4" x14ac:dyDescent="0.25">
      <c r="A63" s="2" t="s">
        <v>15</v>
      </c>
      <c r="B63" s="2" t="s">
        <v>16</v>
      </c>
      <c r="C63" s="6">
        <f>FV(C59,C60,C61,-C62)</f>
        <v>253631.85051436923</v>
      </c>
      <c r="D63" s="3"/>
    </row>
    <row r="65" spans="1:4" x14ac:dyDescent="0.25">
      <c r="A65" s="1" t="s">
        <v>33</v>
      </c>
      <c r="B65" s="1"/>
      <c r="C65" s="1"/>
    </row>
    <row r="66" spans="1:4" x14ac:dyDescent="0.25">
      <c r="A66" s="2" t="s">
        <v>1</v>
      </c>
      <c r="B66" s="2"/>
      <c r="C66" s="2"/>
      <c r="D66" s="3"/>
    </row>
    <row r="67" spans="1:4" x14ac:dyDescent="0.25">
      <c r="A67" s="3" t="s">
        <v>2</v>
      </c>
      <c r="B67" s="3" t="s">
        <v>3</v>
      </c>
      <c r="C67" s="4">
        <f>23.29%/364</f>
        <v>6.3983516483516478E-4</v>
      </c>
      <c r="D67" t="s">
        <v>34</v>
      </c>
    </row>
    <row r="68" spans="1:4" x14ac:dyDescent="0.25">
      <c r="A68" s="3" t="s">
        <v>5</v>
      </c>
      <c r="B68" s="3" t="s">
        <v>6</v>
      </c>
      <c r="C68" s="3">
        <f>7*364</f>
        <v>2548</v>
      </c>
      <c r="D68" s="3" t="s">
        <v>35</v>
      </c>
    </row>
    <row r="69" spans="1:4" x14ac:dyDescent="0.25">
      <c r="A69" s="3" t="s">
        <v>8</v>
      </c>
      <c r="B69" s="3" t="s">
        <v>9</v>
      </c>
      <c r="C69" s="3">
        <v>0</v>
      </c>
      <c r="D69" s="3"/>
    </row>
    <row r="70" spans="1:4" x14ac:dyDescent="0.25">
      <c r="A70" s="3" t="s">
        <v>10</v>
      </c>
      <c r="B70" s="3" t="s">
        <v>11</v>
      </c>
      <c r="C70" s="5">
        <v>126</v>
      </c>
      <c r="D70" s="3"/>
    </row>
    <row r="71" spans="1:4" x14ac:dyDescent="0.25">
      <c r="A71" s="2" t="s">
        <v>12</v>
      </c>
      <c r="B71" s="2" t="s">
        <v>13</v>
      </c>
      <c r="C71" s="6">
        <f>FV(C67,C68,C69,-C70)</f>
        <v>642.94588961405111</v>
      </c>
      <c r="D71" s="3"/>
    </row>
    <row r="73" spans="1:4" x14ac:dyDescent="0.25">
      <c r="A73" s="10"/>
    </row>
    <row r="75" spans="1:4" x14ac:dyDescent="0.25">
      <c r="B75" s="11"/>
      <c r="D75" s="9"/>
    </row>
    <row r="76" spans="1:4" x14ac:dyDescent="0.25">
      <c r="B76" s="11"/>
      <c r="D76" s="9"/>
    </row>
    <row r="77" spans="1:4" x14ac:dyDescent="0.25">
      <c r="B77" s="11"/>
      <c r="D77" s="9"/>
    </row>
    <row r="78" spans="1:4" x14ac:dyDescent="0.25">
      <c r="D7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2020-10-19T07:17:55Z</dcterms:created>
  <dcterms:modified xsi:type="dcterms:W3CDTF">2020-10-19T07:18:10Z</dcterms:modified>
</cp:coreProperties>
</file>